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filterPrivacy="1" codeName="ThisWorkbook" defaultThemeVersion="124226"/>
  <xr:revisionPtr revIDLastSave="0" documentId="13_ncr:1_{5006A063-9E4B-4E40-863B-DF1CA96E6136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ochenübersicht" sheetId="79" r:id="rId1"/>
    <sheet name="Details 2023-11-20" sheetId="91" r:id="rId2"/>
    <sheet name="Details 2023-11-21" sheetId="92" r:id="rId3"/>
    <sheet name="Details 2023-11-22" sheetId="94" r:id="rId4"/>
    <sheet name="Details 2023-11-23" sheetId="95" r:id="rId5"/>
    <sheet name="Details 2023-11-24" sheetId="96" r:id="rId6"/>
  </sheets>
  <definedNames>
    <definedName name="_xlnm.Print_Area" localSheetId="4">'Details 2023-11-23'!$A$1:$H$9</definedName>
    <definedName name="_xlnm.Print_Area" localSheetId="0">Wochenübersicht!$A$1:$H$13</definedName>
    <definedName name="_xlnm.Print_Titles" localSheetId="1">'Details 2023-11-20'!$6:$7</definedName>
    <definedName name="_xlnm.Print_Titles" localSheetId="2">'Details 2023-11-21'!$6:$7</definedName>
    <definedName name="_xlnm.Print_Titles" localSheetId="3">'Details 2023-11-22'!$6:$7</definedName>
    <definedName name="_xlnm.Print_Titles" localSheetId="4">'Details 2023-11-23'!$6:$7</definedName>
    <definedName name="_xlnm.Print_Titles" localSheetId="5">'Details 2023-11-24'!$6:$7</definedName>
    <definedName name="_xlnm.Print_Titles" localSheetId="0">Wochenübersicht!$6:$7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D7" i="94" l="1"/>
  <c r="D7" i="92"/>
  <c r="E7" i="92"/>
  <c r="D7" i="95" l="1"/>
  <c r="E7" i="95" s="1"/>
  <c r="E7" i="94"/>
  <c r="D7" i="96" l="1"/>
  <c r="D7" i="91"/>
  <c r="B9" i="79" l="1"/>
  <c r="E7" i="91"/>
  <c r="E7" i="96" l="1"/>
  <c r="D12" i="79" s="1"/>
  <c r="C12" i="79"/>
  <c r="D11" i="79"/>
  <c r="C11" i="79"/>
  <c r="E11" i="79" l="1"/>
  <c r="E12" i="79"/>
  <c r="D9" i="79" l="1"/>
  <c r="C9" i="79"/>
  <c r="D10" i="79" l="1"/>
  <c r="C10" i="79"/>
  <c r="C8" i="79"/>
  <c r="B10" i="79"/>
  <c r="B11" i="79" s="1"/>
  <c r="B12" i="79" s="1"/>
  <c r="C7" i="79" l="1"/>
  <c r="E10" i="79"/>
  <c r="D8" i="79"/>
  <c r="E9" i="79"/>
  <c r="E8" i="79" l="1"/>
  <c r="E7" i="79" s="1"/>
  <c r="D7" i="79" s="1"/>
</calcChain>
</file>

<file path=xl/sharedStrings.xml><?xml version="1.0" encoding="utf-8"?>
<sst xmlns="http://schemas.openxmlformats.org/spreadsheetml/2006/main" count="94" uniqueCount="12">
  <si>
    <t>EUR</t>
  </si>
  <si>
    <t>Datum</t>
  </si>
  <si>
    <t>Anzahl zurückgekaufter Aktien</t>
  </si>
  <si>
    <t>Bruttokaufpreis</t>
  </si>
  <si>
    <t>Währung</t>
  </si>
  <si>
    <t>Handelsplatz</t>
  </si>
  <si>
    <t xml:space="preserve">Kaufpreis </t>
  </si>
  <si>
    <t>Total</t>
  </si>
  <si>
    <t>Fabasoft AG</t>
  </si>
  <si>
    <t>XETRA</t>
  </si>
  <si>
    <t>ISIN AT0000785407</t>
  </si>
  <si>
    <t>Uhrzeit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</si>
</sst>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7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</cellStyleXfs>
  <cellXfs count="37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14" fontId="17" fillId="0" borderId="15" xfId="1" applyNumberFormat="1" applyFill="1" applyBorder="1" applyAlignment="1">
      <alignment horizontal="center"/>
    </xf>
    <xf numFmtId="10" fontId="17" fillId="0" borderId="15" xfId="1" applyNumberForma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7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8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10</v>
      </c>
      <c r="C3" s="13"/>
      <c r="D3" s="11"/>
      <c r="E3" s="11"/>
      <c r="F3" s="11"/>
      <c r="G3" s="11"/>
    </row>
    <row r="4" spans="1:124" s="4" customFormat="1" ht="12.75" customHeight="1">
      <c r="A4" s="3"/>
      <c r="B4" s="36"/>
      <c r="C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8" t="s">
        <v>2</v>
      </c>
      <c r="D6" s="28" t="s">
        <v>6</v>
      </c>
      <c r="E6" s="28" t="s">
        <v>3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7">
        <f>+SUM(C8:C12)</f>
        <v>5799</v>
      </c>
      <c r="D7" s="23">
        <f>E7/C7</f>
        <v>20.605776858078979</v>
      </c>
      <c r="E7" s="24">
        <f>+SUM(E8:E12)</f>
        <v>119492.9</v>
      </c>
      <c r="F7" s="8" t="s">
        <v>0</v>
      </c>
      <c r="G7" s="6" t="s">
        <v>9</v>
      </c>
    </row>
    <row r="8" spans="1:124" s="5" customFormat="1">
      <c r="A8" s="11"/>
      <c r="B8" s="34">
        <v>45250</v>
      </c>
      <c r="C8" s="30">
        <f>'Details 2023-11-20'!D7</f>
        <v>1127</v>
      </c>
      <c r="D8" s="31">
        <f>'Details 2023-11-20'!E7</f>
        <v>20.8</v>
      </c>
      <c r="E8" s="33">
        <f>+C8*D8</f>
        <v>23441.600000000002</v>
      </c>
      <c r="F8" s="32" t="s">
        <v>0</v>
      </c>
      <c r="G8" s="35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34">
        <f>+B8+1</f>
        <v>45251</v>
      </c>
      <c r="C9" s="30">
        <f>'Details 2023-11-21'!D7</f>
        <v>1149</v>
      </c>
      <c r="D9" s="31">
        <f>'Details 2023-11-21'!E7</f>
        <v>20.7</v>
      </c>
      <c r="E9" s="33">
        <f>+C9*D9</f>
        <v>23784.3</v>
      </c>
      <c r="F9" s="32" t="s">
        <v>0</v>
      </c>
      <c r="G9" s="35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34">
        <f t="shared" ref="B10:B12" si="0">+B9+1</f>
        <v>45252</v>
      </c>
      <c r="C10" s="30">
        <f>'Details 2023-11-22'!D7</f>
        <v>1170</v>
      </c>
      <c r="D10" s="31">
        <f>'Details 2023-11-22'!E7</f>
        <v>20.333504273504275</v>
      </c>
      <c r="E10" s="33">
        <f>+C10*D10</f>
        <v>23790.2</v>
      </c>
      <c r="F10" s="32" t="s">
        <v>0</v>
      </c>
      <c r="G10" s="35" t="s">
        <v>9</v>
      </c>
    </row>
    <row r="11" spans="1:124">
      <c r="B11" s="34">
        <f t="shared" si="0"/>
        <v>45253</v>
      </c>
      <c r="C11" s="30">
        <f>'Details 2023-11-23'!D7</f>
        <v>1189</v>
      </c>
      <c r="D11" s="31">
        <f>'Details 2023-11-23'!E7</f>
        <v>20.8</v>
      </c>
      <c r="E11" s="33">
        <f>+C11*D11</f>
        <v>24731.200000000001</v>
      </c>
      <c r="F11" s="32" t="s">
        <v>0</v>
      </c>
      <c r="G11" s="35" t="s">
        <v>9</v>
      </c>
    </row>
    <row r="12" spans="1:124">
      <c r="B12" s="34">
        <f t="shared" si="0"/>
        <v>45254</v>
      </c>
      <c r="C12" s="30">
        <f>'Details 2023-11-24'!D7</f>
        <v>1164</v>
      </c>
      <c r="D12" s="31">
        <f>'Details 2023-11-24'!E7</f>
        <v>20.399999999999999</v>
      </c>
      <c r="E12" s="33">
        <f>+C12*D12</f>
        <v>23745.599999999999</v>
      </c>
      <c r="F12" s="32" t="s">
        <v>0</v>
      </c>
      <c r="G12" s="35" t="s">
        <v>9</v>
      </c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7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+SUM(D8:D8)</f>
        <v>1127</v>
      </c>
      <c r="E7" s="23">
        <f>+SUMPRODUCT(D8:D1545,E8:E1545)/D7</f>
        <v>20.8</v>
      </c>
      <c r="F7" s="8" t="s">
        <v>0</v>
      </c>
      <c r="G7" s="6" t="s">
        <v>9</v>
      </c>
    </row>
    <row r="8" spans="1:124" s="5" customFormat="1">
      <c r="A8" s="11"/>
      <c r="B8" s="14">
        <v>45250</v>
      </c>
      <c r="C8" s="29">
        <v>0.62649305555532919</v>
      </c>
      <c r="D8" s="30">
        <v>1127</v>
      </c>
      <c r="E8" s="31">
        <v>20.8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DM387" s="1"/>
      <c r="DN387" s="1"/>
      <c r="DO387" s="1"/>
      <c r="DP387" s="1"/>
      <c r="DQ387" s="1"/>
      <c r="DR387" s="1"/>
      <c r="DS387" s="1"/>
      <c r="DT387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74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+SUM(D8:D9)</f>
        <v>1149</v>
      </c>
      <c r="E7" s="23">
        <f>+SUMPRODUCT(D8:D1532,E8:E1532)/D7</f>
        <v>20.7</v>
      </c>
      <c r="F7" s="8" t="s">
        <v>0</v>
      </c>
      <c r="G7" s="6" t="s">
        <v>9</v>
      </c>
    </row>
    <row r="8" spans="1:124" s="5" customFormat="1">
      <c r="A8" s="11"/>
      <c r="B8" s="14">
        <v>45251</v>
      </c>
      <c r="C8" s="29">
        <v>0.37790509259502869</v>
      </c>
      <c r="D8" s="30">
        <v>938</v>
      </c>
      <c r="E8" s="31">
        <v>20.7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45251</v>
      </c>
      <c r="C9" s="29">
        <v>0.37790509259502869</v>
      </c>
      <c r="D9" s="30">
        <v>211</v>
      </c>
      <c r="E9" s="31">
        <v>20.7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1"/>
      <c r="C314" s="21"/>
      <c r="D314" s="21"/>
      <c r="E314" s="21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1"/>
      <c r="C315" s="21"/>
      <c r="D315" s="21"/>
      <c r="E315" s="21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1"/>
      <c r="C316" s="21"/>
      <c r="D316" s="21"/>
      <c r="E316" s="21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DM374" s="1"/>
      <c r="DN374" s="1"/>
      <c r="DO374" s="1"/>
      <c r="DP374" s="1"/>
      <c r="DQ374" s="1"/>
      <c r="DR374" s="1"/>
      <c r="DS374" s="1"/>
      <c r="DT374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2"/>
  <sheetViews>
    <sheetView showGridLines="0" zoomScaleNormal="100" workbookViewId="0">
      <selection activeCell="E19" sqref="E19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+SUM(D8:D11)</f>
        <v>1170</v>
      </c>
      <c r="E7" s="23">
        <f>+SUMPRODUCT(D8:D1535,E8:E1535)/D7</f>
        <v>20.333504273504275</v>
      </c>
      <c r="F7" s="8" t="s">
        <v>0</v>
      </c>
      <c r="G7" s="6" t="s">
        <v>9</v>
      </c>
    </row>
    <row r="8" spans="1:124" s="5" customFormat="1">
      <c r="A8" s="11"/>
      <c r="B8" s="14">
        <v>45252</v>
      </c>
      <c r="C8" s="29">
        <v>0.40325231481256196</v>
      </c>
      <c r="D8" s="30">
        <v>894</v>
      </c>
      <c r="E8" s="31">
        <v>20.3</v>
      </c>
      <c r="F8" s="32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45252</v>
      </c>
      <c r="C9" s="29">
        <v>0.40325231481256196</v>
      </c>
      <c r="D9" s="30">
        <v>78</v>
      </c>
      <c r="E9" s="31">
        <v>20.3</v>
      </c>
      <c r="F9" s="32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45252</v>
      </c>
      <c r="C10" s="29">
        <v>0.40452546296000946</v>
      </c>
      <c r="D10" s="30">
        <v>100</v>
      </c>
      <c r="E10" s="31">
        <v>20.3</v>
      </c>
      <c r="F10" s="32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45252</v>
      </c>
      <c r="C11" s="29">
        <v>0.57910879629343981</v>
      </c>
      <c r="D11" s="30">
        <v>98</v>
      </c>
      <c r="E11" s="31">
        <v>20.7</v>
      </c>
      <c r="F11" s="32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DM382" s="1"/>
      <c r="DN382" s="1"/>
      <c r="DO382" s="1"/>
      <c r="DP382" s="1"/>
      <c r="DQ382" s="1"/>
      <c r="DR382" s="1"/>
      <c r="DS382" s="1"/>
      <c r="DT382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5DC1-A0F2-4EF0-AEA7-14E3E1ED56D5}">
  <sheetPr>
    <pageSetUpPr fitToPage="1"/>
  </sheetPr>
  <dimension ref="A1:DT389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+SUM(D8:D12)</f>
        <v>1189</v>
      </c>
      <c r="E7" s="23">
        <f>+SUMPRODUCT(D8:D1538,E8:E1538)/D7</f>
        <v>20.8</v>
      </c>
      <c r="F7" s="8" t="s">
        <v>0</v>
      </c>
      <c r="G7" s="6" t="s">
        <v>9</v>
      </c>
    </row>
    <row r="8" spans="1:124" s="5" customFormat="1">
      <c r="A8" s="11"/>
      <c r="B8" s="14">
        <v>45253</v>
      </c>
      <c r="C8" s="29">
        <v>0.60616898148145992</v>
      </c>
      <c r="D8" s="30">
        <v>1189</v>
      </c>
      <c r="E8" s="31">
        <v>20.8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DM389" s="1"/>
      <c r="DN389" s="1"/>
      <c r="DO389" s="1"/>
      <c r="DP389" s="1"/>
      <c r="DQ389" s="1"/>
      <c r="DR389" s="1"/>
      <c r="DS389" s="1"/>
      <c r="DT38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15D9-C8E6-4760-9008-8094C8CBC23D}">
  <sheetPr>
    <pageSetUpPr fitToPage="1"/>
  </sheetPr>
  <dimension ref="A1:DT383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+SUM(D8:D8)</f>
        <v>1164</v>
      </c>
      <c r="E7" s="23">
        <f>+SUMPRODUCT(D8:D1536,E8:E1536)/D7</f>
        <v>20.399999999999999</v>
      </c>
      <c r="F7" s="8" t="s">
        <v>0</v>
      </c>
      <c r="G7" s="6" t="s">
        <v>9</v>
      </c>
    </row>
    <row r="8" spans="1:124" s="5" customFormat="1">
      <c r="A8" s="11"/>
      <c r="B8" s="14">
        <v>45254</v>
      </c>
      <c r="C8" s="29">
        <v>0.68148148147884058</v>
      </c>
      <c r="D8" s="30">
        <v>1164</v>
      </c>
      <c r="E8" s="31">
        <v>20.399999999999999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DM383" s="1"/>
      <c r="DN383" s="1"/>
      <c r="DO383" s="1"/>
      <c r="DP383" s="1"/>
      <c r="DQ383" s="1"/>
      <c r="DR383" s="1"/>
      <c r="DS383" s="1"/>
      <c r="DT38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Wochenübersicht</vt:lpstr>
      <vt:lpstr>Details 2023-11-20</vt:lpstr>
      <vt:lpstr>Details 2023-11-21</vt:lpstr>
      <vt:lpstr>Details 2023-11-22</vt:lpstr>
      <vt:lpstr>Details 2023-11-23</vt:lpstr>
      <vt:lpstr>Details 2023-11-24</vt:lpstr>
      <vt:lpstr>'Details 2023-11-23'!Druckbereich</vt:lpstr>
      <vt:lpstr>Wochenübersicht!Druckbereich</vt:lpstr>
      <vt:lpstr>'Details 2023-11-20'!Drucktitel</vt:lpstr>
      <vt:lpstr>'Details 2023-11-21'!Drucktitel</vt:lpstr>
      <vt:lpstr>'Details 2023-11-22'!Drucktitel</vt:lpstr>
      <vt:lpstr>'Details 2023-11-23'!Drucktitel</vt:lpstr>
      <vt:lpstr>'Details 2023-11-24'!Drucktitel</vt:lpstr>
      <vt:lpstr>Wochenübersicht!Drucktitel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2023-11-27T07:21:54Z</dcterms:modified>
</cp:coreProperties>
</file>