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codeName="ThisWorkbook" defaultThemeVersion="124226"/>
  <xr:revisionPtr revIDLastSave="0" documentId="13_ncr:1_{79BE1748-D2B0-4E4F-980B-E7246B4341DE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eekly Overview" sheetId="79" r:id="rId1"/>
    <sheet name="Details 2023-11-20" sheetId="91" r:id="rId2"/>
    <sheet name="Details 2023-11-21" sheetId="92" r:id="rId3"/>
    <sheet name="Details 2023-11-22" sheetId="94" r:id="rId4"/>
    <sheet name="Details 2023-11-23" sheetId="95" r:id="rId5"/>
    <sheet name="Details 2023-11-24" sheetId="96" r:id="rId6"/>
  </sheets>
  <definedNames>
    <definedName name="_xlnm.Print_Area" localSheetId="0">'Weekly Overview'!$A$1:$H$13</definedName>
    <definedName name="_xlnm.Print_Titles" localSheetId="1">'Details 2023-11-20'!$6:$7</definedName>
    <definedName name="_xlnm.Print_Titles" localSheetId="2">'Details 2023-11-21'!$6:$7</definedName>
    <definedName name="_xlnm.Print_Titles" localSheetId="3">'Details 2023-11-22'!$6:$7</definedName>
    <definedName name="_xlnm.Print_Titles" localSheetId="4">'Details 2023-11-23'!$6:$7</definedName>
    <definedName name="_xlnm.Print_Titles" localSheetId="5">'Details 2023-11-24'!$6:$7</definedName>
    <definedName name="_xlnm.Print_Titles" localSheetId="0">'Weekly Overview'!$6:$7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4" l="1"/>
  <c r="D7" i="94"/>
  <c r="D7" i="92"/>
  <c r="D7" i="95" l="1"/>
  <c r="D7" i="96" l="1"/>
  <c r="E7" i="95" l="1"/>
  <c r="D7" i="91"/>
  <c r="E7" i="96" l="1"/>
  <c r="D12" i="79" s="1"/>
  <c r="C12" i="79"/>
  <c r="D11" i="79"/>
  <c r="C11" i="79"/>
  <c r="E11" i="79" l="1"/>
  <c r="E12" i="79"/>
  <c r="E7" i="92"/>
  <c r="C10" i="79" l="1"/>
  <c r="D9" i="79"/>
  <c r="D10" i="79" l="1"/>
  <c r="C9" i="79"/>
  <c r="B9" i="79"/>
  <c r="B10" i="79" s="1"/>
  <c r="B11" i="79" s="1"/>
  <c r="B12" i="79" s="1"/>
  <c r="E10" i="79" l="1"/>
  <c r="E7" i="91"/>
  <c r="D8" i="79" s="1"/>
  <c r="C8" i="79"/>
  <c r="C7" i="79" s="1"/>
  <c r="E9" i="79"/>
  <c r="E8" i="79" l="1"/>
  <c r="E7" i="79" l="1"/>
  <c r="D7" i="79" s="1"/>
</calcChain>
</file>

<file path=xl/sharedStrings.xml><?xml version="1.0" encoding="utf-8"?>
<sst xmlns="http://schemas.openxmlformats.org/spreadsheetml/2006/main" count="94" uniqueCount="12">
  <si>
    <t>EUR</t>
  </si>
  <si>
    <t>Total</t>
  </si>
  <si>
    <t>Fabasoft AG</t>
  </si>
  <si>
    <t>XETRA</t>
  </si>
  <si>
    <t>ISIN AT0000785407</t>
  </si>
  <si>
    <t>Date</t>
  </si>
  <si>
    <t>Number of shares repurchased</t>
  </si>
  <si>
    <t>Share Price</t>
  </si>
  <si>
    <t>Gross purchase price</t>
  </si>
  <si>
    <t>Currency</t>
  </si>
  <si>
    <t>Trading 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</si>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</sst>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  <font>
      <sz val="10"/>
      <color theme="1"/>
      <name val="Lato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8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  <xf numFmtId="0" fontId="53" fillId="0" borderId="0"/>
  </cellStyleXfs>
  <cellXfs count="35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8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Standard 2" xfId="337" xr:uid="{00000000-0005-0000-0000-00007F010000}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7" sqref="B7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2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4</v>
      </c>
      <c r="C3" s="13"/>
      <c r="D3" s="11"/>
      <c r="E3" s="11"/>
      <c r="F3" s="11"/>
      <c r="G3" s="11"/>
    </row>
    <row r="4" spans="1:124" s="4" customFormat="1" ht="12.75" customHeight="1">
      <c r="A4" s="3"/>
      <c r="B4" s="34"/>
      <c r="C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8" t="s">
        <v>6</v>
      </c>
      <c r="D6" s="28" t="s">
        <v>7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7">
        <f>+SUM(C8:C12)</f>
        <v>5799</v>
      </c>
      <c r="D7" s="23">
        <f>E7/C7</f>
        <v>20.605776858078979</v>
      </c>
      <c r="E7" s="24">
        <f>+SUM(E8:E12)</f>
        <v>119492.9</v>
      </c>
      <c r="F7" s="8" t="s">
        <v>0</v>
      </c>
      <c r="G7" s="6" t="s">
        <v>3</v>
      </c>
    </row>
    <row r="8" spans="1:124" s="5" customFormat="1">
      <c r="A8" s="11"/>
      <c r="B8" s="14">
        <v>45250</v>
      </c>
      <c r="C8" s="30">
        <f>'Details 2023-11-20'!D7</f>
        <v>1127</v>
      </c>
      <c r="D8" s="31">
        <f>'Details 2023-11-20'!E7</f>
        <v>20.8</v>
      </c>
      <c r="E8" s="33">
        <f>+C8*D8</f>
        <v>23441.600000000002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f>+B8+1</f>
        <v>45251</v>
      </c>
      <c r="C9" s="30">
        <f>'Details 2023-11-21'!D7</f>
        <v>1149</v>
      </c>
      <c r="D9" s="31">
        <f>'Details 2023-11-21'!E7</f>
        <v>20.7</v>
      </c>
      <c r="E9" s="33">
        <f>+C9*D9</f>
        <v>23784.3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4">
        <f t="shared" ref="B10:B12" si="0">+B9+1</f>
        <v>45252</v>
      </c>
      <c r="C10" s="30">
        <f>'Details 2023-11-22'!D7</f>
        <v>1170</v>
      </c>
      <c r="D10" s="31">
        <f>'Details 2023-11-22'!E7</f>
        <v>20.333504273504275</v>
      </c>
      <c r="E10" s="33">
        <f>+C10*D10</f>
        <v>23790.2</v>
      </c>
      <c r="F10" s="15" t="s">
        <v>0</v>
      </c>
      <c r="G10" s="16" t="s">
        <v>3</v>
      </c>
    </row>
    <row r="11" spans="1:124">
      <c r="B11" s="14">
        <f t="shared" si="0"/>
        <v>45253</v>
      </c>
      <c r="C11" s="30">
        <f>'Details 2023-11-23'!D7</f>
        <v>1189</v>
      </c>
      <c r="D11" s="31">
        <f>'Details 2023-11-23'!E7</f>
        <v>20.8</v>
      </c>
      <c r="E11" s="33">
        <f t="shared" ref="E11:E12" si="1">+C11*D11</f>
        <v>24731.200000000001</v>
      </c>
      <c r="F11" s="15" t="s">
        <v>0</v>
      </c>
      <c r="G11" s="16" t="s">
        <v>3</v>
      </c>
      <c r="DM11" s="1"/>
      <c r="DN11" s="1"/>
      <c r="DO11" s="1"/>
      <c r="DP11" s="1"/>
      <c r="DQ11" s="1"/>
      <c r="DR11" s="1"/>
      <c r="DS11" s="1"/>
      <c r="DT11" s="1"/>
    </row>
    <row r="12" spans="1:124">
      <c r="B12" s="14">
        <f t="shared" si="0"/>
        <v>45254</v>
      </c>
      <c r="C12" s="30">
        <f>'Details 2023-11-24'!D7</f>
        <v>1164</v>
      </c>
      <c r="D12" s="31">
        <f>'Details 2023-11-24'!E7</f>
        <v>20.399999999999999</v>
      </c>
      <c r="E12" s="33">
        <f t="shared" si="1"/>
        <v>23745.599999999999</v>
      </c>
      <c r="F12" s="15" t="s">
        <v>0</v>
      </c>
      <c r="G12" s="16" t="s">
        <v>3</v>
      </c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87"/>
  <sheetViews>
    <sheetView showGridLines="0" zoomScaleNormal="100" workbookViewId="0">
      <selection activeCell="B16" sqref="B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1127</v>
      </c>
      <c r="E7" s="23">
        <f>+SUMPRODUCT(D8:D1545,E8:E1545)/D7</f>
        <v>20.8</v>
      </c>
      <c r="F7" s="8" t="s">
        <v>0</v>
      </c>
      <c r="G7" s="6" t="s">
        <v>3</v>
      </c>
    </row>
    <row r="8" spans="1:124" s="5" customFormat="1">
      <c r="A8" s="11"/>
      <c r="B8" s="14">
        <v>45250</v>
      </c>
      <c r="C8" s="29">
        <v>0.62649305555532919</v>
      </c>
      <c r="D8" s="30">
        <v>1127</v>
      </c>
      <c r="E8" s="31">
        <v>20.8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DM387" s="1"/>
      <c r="DN387" s="1"/>
      <c r="DO387" s="1"/>
      <c r="DP387" s="1"/>
      <c r="DQ387" s="1"/>
      <c r="DR387" s="1"/>
      <c r="DS387" s="1"/>
      <c r="DT38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0"/>
  <sheetViews>
    <sheetView showGridLines="0" zoomScaleNormal="100" workbookViewId="0">
      <selection activeCell="E16" sqref="E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+SUM(D8:D9)</f>
        <v>1149</v>
      </c>
      <c r="E7" s="23">
        <f>+SUMPRODUCT(D8:D1528,E8:E1528)/D7</f>
        <v>20.7</v>
      </c>
      <c r="F7" s="8" t="s">
        <v>0</v>
      </c>
      <c r="G7" s="6" t="s">
        <v>3</v>
      </c>
    </row>
    <row r="8" spans="1:124" s="5" customFormat="1">
      <c r="A8" s="11"/>
      <c r="B8" s="14">
        <v>45251</v>
      </c>
      <c r="C8" s="29">
        <v>0.37790509259502869</v>
      </c>
      <c r="D8" s="30">
        <v>938</v>
      </c>
      <c r="E8" s="31">
        <v>20.7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45251</v>
      </c>
      <c r="C9" s="29">
        <v>0.37790509259502869</v>
      </c>
      <c r="D9" s="30">
        <v>211</v>
      </c>
      <c r="E9" s="31">
        <v>20.7</v>
      </c>
      <c r="F9" s="15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21"/>
      <c r="C310" s="21"/>
      <c r="D310" s="21"/>
      <c r="E310" s="21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21"/>
      <c r="C311" s="21"/>
      <c r="D311" s="21"/>
      <c r="E311" s="21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21"/>
      <c r="C312" s="21"/>
      <c r="D312" s="21"/>
      <c r="E312" s="21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21"/>
      <c r="C313" s="21"/>
      <c r="D313" s="21"/>
      <c r="E313" s="21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21"/>
      <c r="C314" s="21"/>
      <c r="D314" s="21"/>
      <c r="E314" s="21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21"/>
      <c r="C315" s="21"/>
      <c r="D315" s="21"/>
      <c r="E315" s="21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21"/>
      <c r="C316" s="21"/>
      <c r="D316" s="21"/>
      <c r="E316" s="21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DM370" s="1"/>
      <c r="DN370" s="1"/>
      <c r="DO370" s="1"/>
      <c r="DP370" s="1"/>
      <c r="DQ370" s="1"/>
      <c r="DR370" s="1"/>
      <c r="DS370" s="1"/>
      <c r="DT37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3"/>
  <sheetViews>
    <sheetView showGridLines="0" zoomScaleNormal="100" workbookViewId="0">
      <selection activeCell="C29" sqref="C29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+SUM(D8:D11)</f>
        <v>1170</v>
      </c>
      <c r="E7" s="23">
        <f>+SUMPRODUCT(D8:D1541,E8:E1541)/D7</f>
        <v>20.333504273504275</v>
      </c>
      <c r="F7" s="8" t="s">
        <v>0</v>
      </c>
      <c r="G7" s="6" t="s">
        <v>3</v>
      </c>
    </row>
    <row r="8" spans="1:124" s="5" customFormat="1">
      <c r="A8" s="11"/>
      <c r="B8" s="14">
        <v>45252</v>
      </c>
      <c r="C8" s="29">
        <v>0.40325231481256196</v>
      </c>
      <c r="D8" s="30">
        <v>894</v>
      </c>
      <c r="E8" s="31">
        <v>20.3</v>
      </c>
      <c r="F8" s="32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45252</v>
      </c>
      <c r="C9" s="29">
        <v>0.40325231481256196</v>
      </c>
      <c r="D9" s="30">
        <v>78</v>
      </c>
      <c r="E9" s="31">
        <v>20.3</v>
      </c>
      <c r="F9" s="32" t="s">
        <v>0</v>
      </c>
      <c r="G9" s="16" t="s">
        <v>3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45252</v>
      </c>
      <c r="C10" s="29">
        <v>0.40452546296000946</v>
      </c>
      <c r="D10" s="30">
        <v>100</v>
      </c>
      <c r="E10" s="31">
        <v>20.3</v>
      </c>
      <c r="F10" s="32" t="s">
        <v>0</v>
      </c>
      <c r="G10" s="16" t="s">
        <v>3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45252</v>
      </c>
      <c r="C11" s="29">
        <v>0.57910879629343981</v>
      </c>
      <c r="D11" s="30">
        <v>98</v>
      </c>
      <c r="E11" s="31">
        <v>20.7</v>
      </c>
      <c r="F11" s="32" t="s">
        <v>0</v>
      </c>
      <c r="G11" s="16" t="s">
        <v>3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DM383" s="1"/>
      <c r="DN383" s="1"/>
      <c r="DO383" s="1"/>
      <c r="DP383" s="1"/>
      <c r="DQ383" s="1"/>
      <c r="DR383" s="1"/>
      <c r="DS383" s="1"/>
      <c r="DT38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81DF-92D7-43EB-B4FC-7A36F2523953}">
  <sheetPr>
    <pageSetUpPr fitToPage="1"/>
  </sheetPr>
  <dimension ref="A1:DT385"/>
  <sheetViews>
    <sheetView showGridLines="0" zoomScaleNormal="100" workbookViewId="0">
      <selection activeCell="C25" sqref="C25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1189</v>
      </c>
      <c r="E7" s="23">
        <f>+SUMPRODUCT(D8:D1538,E8:E1538)/D7</f>
        <v>20.8</v>
      </c>
      <c r="F7" s="8" t="s">
        <v>0</v>
      </c>
      <c r="G7" s="6" t="s">
        <v>3</v>
      </c>
    </row>
    <row r="8" spans="1:124" s="5" customFormat="1">
      <c r="A8" s="11"/>
      <c r="B8" s="14">
        <v>45253</v>
      </c>
      <c r="C8" s="29">
        <v>0.60616898148145992</v>
      </c>
      <c r="D8" s="30">
        <v>1189</v>
      </c>
      <c r="E8" s="31">
        <v>20.8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117:124">
      <c r="DM385" s="1"/>
      <c r="DN385" s="1"/>
      <c r="DO385" s="1"/>
      <c r="DP385" s="1"/>
      <c r="DQ385" s="1"/>
      <c r="DR385" s="1"/>
      <c r="DS385" s="1"/>
      <c r="DT385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5EACC-C73F-45F0-BBAF-646976FC38E9}">
  <sheetPr>
    <pageSetUpPr fitToPage="1"/>
  </sheetPr>
  <dimension ref="A1:DT382"/>
  <sheetViews>
    <sheetView showGridLines="0" zoomScaleNormal="100" workbookViewId="0">
      <selection activeCell="C22" sqref="C2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2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4</v>
      </c>
      <c r="C3" s="10"/>
      <c r="D3" s="13"/>
      <c r="E3" s="11"/>
      <c r="F3" s="11"/>
      <c r="G3" s="11"/>
    </row>
    <row r="4" spans="1:124" s="4" customFormat="1" ht="12.75" customHeight="1">
      <c r="A4" s="3"/>
      <c r="B4" s="34"/>
      <c r="C4" s="34"/>
      <c r="D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5</v>
      </c>
      <c r="C6" s="27" t="s">
        <v>11</v>
      </c>
      <c r="D6" s="28" t="s">
        <v>6</v>
      </c>
      <c r="E6" s="28" t="s">
        <v>8</v>
      </c>
      <c r="F6" s="27" t="s">
        <v>9</v>
      </c>
      <c r="G6" s="27" t="s">
        <v>10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1</v>
      </c>
      <c r="C7" s="6"/>
      <c r="D7" s="7">
        <f>+SUM(D8:D8)</f>
        <v>1164</v>
      </c>
      <c r="E7" s="23">
        <f>+SUMPRODUCT(D8:D1540,E8:E1540)/D7</f>
        <v>20.399999999999999</v>
      </c>
      <c r="F7" s="8" t="s">
        <v>0</v>
      </c>
      <c r="G7" s="6" t="s">
        <v>3</v>
      </c>
    </row>
    <row r="8" spans="1:124" s="5" customFormat="1">
      <c r="A8" s="11"/>
      <c r="B8" s="14">
        <v>45254</v>
      </c>
      <c r="C8" s="29">
        <v>0.68148148147884058</v>
      </c>
      <c r="D8" s="30">
        <v>1164</v>
      </c>
      <c r="E8" s="31">
        <v>20.399999999999999</v>
      </c>
      <c r="F8" s="15" t="s">
        <v>0</v>
      </c>
      <c r="G8" s="16" t="s">
        <v>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>
      <c r="B9" s="18"/>
      <c r="C9" s="18"/>
      <c r="D9" s="19"/>
      <c r="E9" s="20"/>
      <c r="F9" s="17"/>
      <c r="DM9" s="1"/>
      <c r="DN9" s="1"/>
      <c r="DO9" s="1"/>
      <c r="DP9" s="1"/>
      <c r="DQ9" s="1"/>
      <c r="DR9" s="1"/>
      <c r="DS9" s="1"/>
      <c r="DT9" s="1"/>
    </row>
    <row r="10" spans="1:124">
      <c r="B10" s="18"/>
      <c r="C10" s="18"/>
      <c r="D10" s="19"/>
      <c r="E10" s="20"/>
      <c r="F10" s="17"/>
      <c r="M10" s="25"/>
      <c r="DM10" s="1"/>
      <c r="DN10" s="1"/>
      <c r="DO10" s="1"/>
      <c r="DP10" s="1"/>
      <c r="DQ10" s="1"/>
      <c r="DR10" s="1"/>
      <c r="DS10" s="1"/>
      <c r="DT10" s="1"/>
    </row>
    <row r="11" spans="1:124">
      <c r="B11" s="18"/>
      <c r="C11" s="18"/>
      <c r="D11" s="19"/>
      <c r="E11" s="20"/>
      <c r="F11" s="17"/>
      <c r="M11" s="25"/>
      <c r="DM11" s="1"/>
      <c r="DN11" s="1"/>
      <c r="DO11" s="1"/>
      <c r="DP11" s="1"/>
      <c r="DQ11" s="1"/>
      <c r="DR11" s="1"/>
      <c r="DS11" s="1"/>
      <c r="DT11" s="1"/>
    </row>
    <row r="12" spans="1:124">
      <c r="B12" s="18"/>
      <c r="C12" s="18"/>
      <c r="D12" s="19"/>
      <c r="E12" s="20"/>
      <c r="F12" s="17"/>
      <c r="M12" s="25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DM382" s="1"/>
      <c r="DN382" s="1"/>
      <c r="DO382" s="1"/>
      <c r="DP382" s="1"/>
      <c r="DQ382" s="1"/>
      <c r="DR382" s="1"/>
      <c r="DS382" s="1"/>
      <c r="DT382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0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Weekly Overview</vt:lpstr>
      <vt:lpstr>Details 2023-11-20</vt:lpstr>
      <vt:lpstr>Details 2023-11-21</vt:lpstr>
      <vt:lpstr>Details 2023-11-22</vt:lpstr>
      <vt:lpstr>Details 2023-11-23</vt:lpstr>
      <vt:lpstr>Details 2023-11-24</vt:lpstr>
      <vt:lpstr>'Weekly Overview'!Druckbereich</vt:lpstr>
      <vt:lpstr>'Details 2023-11-20'!Drucktitel</vt:lpstr>
      <vt:lpstr>'Details 2023-11-21'!Drucktitel</vt:lpstr>
      <vt:lpstr>'Details 2023-11-22'!Drucktitel</vt:lpstr>
      <vt:lpstr>'Details 2023-11-23'!Drucktitel</vt:lpstr>
      <vt:lpstr>'Details 2023-11-24'!Drucktitel</vt:lpstr>
      <vt:lpstr>'Weekly Overview'!Drucktitel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2023-11-27T07:28:45Z</dcterms:modified>
</cp:coreProperties>
</file>