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codeName="ThisWorkbook" defaultThemeVersion="124226"/>
  <xr:revisionPtr revIDLastSave="0" documentId="13_ncr:1_{B3333452-EE59-4A5D-82C7-8E9C70BFA972}" xr6:coauthVersionLast="36" xr6:coauthVersionMax="47" xr10:uidLastSave="{00000000-0000-0000-0000-000000000000}"/>
  <bookViews>
    <workbookView xWindow="-105" yWindow="-105" windowWidth="19425" windowHeight="10425" tabRatio="635" activeTab="5" xr2:uid="{00000000-000D-0000-FFFF-FFFF00000000}"/>
  </bookViews>
  <sheets>
    <sheet name="Weekly Overview" sheetId="79" r:id="rId1"/>
    <sheet name="Details 2023-12-04" sheetId="91" r:id="rId2"/>
    <sheet name="Details 2023-12-05" sheetId="92" r:id="rId3"/>
    <sheet name="Details 2023-12-06" sheetId="94" r:id="rId4"/>
    <sheet name="Details 2023-12-07" sheetId="95" r:id="rId5"/>
    <sheet name="Details 2023-12-08" sheetId="96" r:id="rId6"/>
  </sheets>
  <definedNames>
    <definedName name="_xlnm.Print_Area" localSheetId="0">'Weekly Overview'!$A$1:$H$13</definedName>
    <definedName name="_xlnm.Print_Titles" localSheetId="1">'Details 2023-12-04'!$6:$7</definedName>
    <definedName name="_xlnm.Print_Titles" localSheetId="2">'Details 2023-12-05'!$6:$7</definedName>
    <definedName name="_xlnm.Print_Titles" localSheetId="3">'Details 2023-12-06'!$6:$7</definedName>
    <definedName name="_xlnm.Print_Titles" localSheetId="4">'Details 2023-12-07'!$6:$7</definedName>
    <definedName name="_xlnm.Print_Titles" localSheetId="5">'Details 2023-12-08'!$6:$7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6" l="1"/>
  <c r="D7" i="96"/>
  <c r="E7" i="95"/>
  <c r="D7" i="95"/>
  <c r="E7" i="94"/>
  <c r="D7" i="94"/>
  <c r="E7" i="92"/>
  <c r="D7" i="92"/>
  <c r="E7" i="91" l="1"/>
  <c r="D7" i="91"/>
  <c r="D12" i="79" l="1"/>
  <c r="C12" i="79"/>
  <c r="D11" i="79"/>
  <c r="C11" i="79"/>
  <c r="E11" i="79" l="1"/>
  <c r="E12" i="79"/>
  <c r="C10" i="79" l="1"/>
  <c r="D9" i="79"/>
  <c r="D10" i="79" l="1"/>
  <c r="C9" i="79"/>
  <c r="B9" i="79"/>
  <c r="B10" i="79" s="1"/>
  <c r="B11" i="79" s="1"/>
  <c r="B12" i="79" s="1"/>
  <c r="E10" i="79" l="1"/>
  <c r="D8" i="79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<sst xmlns="http://schemas.openxmlformats.org/spreadsheetml/2006/main" count="122" uniqueCount="12">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</sst>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zoomScaleNormal="100" workbookViewId="0">
      <selection activeCell="B12" sqref="B12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4654</v>
      </c>
      <c r="D7" s="23">
        <f>E7/C7</f>
        <v>20.484701332187367</v>
      </c>
      <c r="E7" s="24">
        <f>+SUM(E8:E12)</f>
        <v>95335.8</v>
      </c>
      <c r="F7" s="8" t="s">
        <v>0</v>
      </c>
      <c r="G7" s="6" t="s">
        <v>3</v>
      </c>
    </row>
    <row r="8" spans="1:124" s="5" customFormat="1">
      <c r="A8" s="11"/>
      <c r="B8" s="14">
        <v>45264</v>
      </c>
      <c r="C8" s="30">
        <f>'Details 2023-12-04'!D7</f>
        <v>915</v>
      </c>
      <c r="D8" s="31">
        <f>'Details 2023-12-04'!E7</f>
        <v>21</v>
      </c>
      <c r="E8" s="33">
        <f>+C8*D8</f>
        <v>19215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45265</v>
      </c>
      <c r="C9" s="30">
        <f>'Details 2023-12-05'!D7</f>
        <v>917</v>
      </c>
      <c r="D9" s="31">
        <f>'Details 2023-12-05'!E7</f>
        <v>20.192802617230097</v>
      </c>
      <c r="E9" s="33">
        <f>+C9*D9</f>
        <v>18516.8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45266</v>
      </c>
      <c r="C10" s="30">
        <f>'Details 2023-12-06'!D7</f>
        <v>909</v>
      </c>
      <c r="D10" s="31">
        <f>'Details 2023-12-06'!E7</f>
        <v>20.266006600660067</v>
      </c>
      <c r="E10" s="33">
        <f>+C10*D10</f>
        <v>18421.8</v>
      </c>
      <c r="F10" s="15" t="s">
        <v>0</v>
      </c>
      <c r="G10" s="16" t="s">
        <v>3</v>
      </c>
    </row>
    <row r="11" spans="1:124">
      <c r="B11" s="14">
        <f t="shared" si="0"/>
        <v>45267</v>
      </c>
      <c r="C11" s="30">
        <f>'Details 2023-12-07'!D7</f>
        <v>944</v>
      </c>
      <c r="D11" s="31">
        <f>'Details 2023-12-07'!E7</f>
        <v>20.463665254237288</v>
      </c>
      <c r="E11" s="33">
        <f t="shared" ref="E11:E12" si="1">+C11*D11</f>
        <v>19317.7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45268</v>
      </c>
      <c r="C12" s="30">
        <f>'Details 2023-12-08'!D7</f>
        <v>969</v>
      </c>
      <c r="D12" s="31">
        <f>'Details 2023-12-08'!E7</f>
        <v>20.5</v>
      </c>
      <c r="E12" s="33">
        <f t="shared" si="1"/>
        <v>19864.5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C22" sqref="C2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915</v>
      </c>
      <c r="E7" s="23">
        <f>+SUMPRODUCT(D8:D1542,E8:E1542)/D7</f>
        <v>21</v>
      </c>
      <c r="F7" s="8" t="s">
        <v>0</v>
      </c>
      <c r="G7" s="6" t="s">
        <v>3</v>
      </c>
    </row>
    <row r="8" spans="1:124" s="5" customFormat="1">
      <c r="A8" s="11"/>
      <c r="B8" s="14">
        <v>45264</v>
      </c>
      <c r="C8" s="29">
        <v>0.42809027777548181</v>
      </c>
      <c r="D8" s="30">
        <v>915</v>
      </c>
      <c r="E8" s="31">
        <v>21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9"/>
  <sheetViews>
    <sheetView showGridLines="0" zoomScaleNormal="100" workbookViewId="0">
      <selection activeCell="D7" sqref="D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917</v>
      </c>
      <c r="E7" s="23">
        <f>+SUMPRODUCT(D8:D1527,E8:E1527)/D7</f>
        <v>20.192802617230097</v>
      </c>
      <c r="F7" s="8" t="s">
        <v>0</v>
      </c>
      <c r="G7" s="6" t="s">
        <v>3</v>
      </c>
    </row>
    <row r="8" spans="1:124" s="5" customFormat="1">
      <c r="A8" s="11"/>
      <c r="B8" s="14">
        <v>45265</v>
      </c>
      <c r="C8" s="29">
        <v>0.39570601852028631</v>
      </c>
      <c r="D8" s="30">
        <v>200</v>
      </c>
      <c r="E8" s="31">
        <v>20.100000000000001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45265</v>
      </c>
      <c r="C9" s="29">
        <v>0.471226851848769</v>
      </c>
      <c r="D9" s="30">
        <v>200</v>
      </c>
      <c r="E9" s="31">
        <v>19.75</v>
      </c>
      <c r="F9" s="15" t="s">
        <v>0</v>
      </c>
      <c r="G9" s="16" t="s">
        <v>3</v>
      </c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45265</v>
      </c>
      <c r="C10" s="29">
        <v>0.71377314814890269</v>
      </c>
      <c r="D10" s="30">
        <v>150</v>
      </c>
      <c r="E10" s="31">
        <v>20.399999999999999</v>
      </c>
      <c r="F10" s="15" t="s">
        <v>0</v>
      </c>
      <c r="G10" s="16" t="s">
        <v>3</v>
      </c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45265</v>
      </c>
      <c r="C11" s="29">
        <v>0.71402777777984738</v>
      </c>
      <c r="D11" s="30">
        <v>203</v>
      </c>
      <c r="E11" s="31">
        <v>20.399999999999999</v>
      </c>
      <c r="F11" s="15" t="s">
        <v>0</v>
      </c>
      <c r="G11" s="16" t="s">
        <v>3</v>
      </c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45265</v>
      </c>
      <c r="C12" s="29">
        <v>0.71402777777984738</v>
      </c>
      <c r="D12" s="30">
        <v>1</v>
      </c>
      <c r="E12" s="31">
        <v>20.399999999999999</v>
      </c>
      <c r="F12" s="15" t="s">
        <v>0</v>
      </c>
      <c r="G12" s="16" t="s">
        <v>3</v>
      </c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45265</v>
      </c>
      <c r="C13" s="29">
        <v>0.71856481481518131</v>
      </c>
      <c r="D13" s="30">
        <v>163</v>
      </c>
      <c r="E13" s="31">
        <v>20.399999999999999</v>
      </c>
      <c r="F13" s="15" t="s">
        <v>0</v>
      </c>
      <c r="G13" s="16" t="s">
        <v>3</v>
      </c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117:124">
      <c r="DM369" s="1"/>
      <c r="DN369" s="1"/>
      <c r="DO369" s="1"/>
      <c r="DP369" s="1"/>
      <c r="DQ369" s="1"/>
      <c r="DR369" s="1"/>
      <c r="DS369" s="1"/>
      <c r="DT36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3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909</v>
      </c>
      <c r="E7" s="23">
        <f>+SUMPRODUCT(D8:D1541,E8:E1541)/D7</f>
        <v>20.266006600660067</v>
      </c>
      <c r="F7" s="8" t="s">
        <v>0</v>
      </c>
      <c r="G7" s="6" t="s">
        <v>3</v>
      </c>
    </row>
    <row r="8" spans="1:124" s="5" customFormat="1">
      <c r="A8" s="11"/>
      <c r="B8" s="14">
        <v>45266</v>
      </c>
      <c r="C8" s="29">
        <v>0.54358796296583023</v>
      </c>
      <c r="D8" s="30">
        <v>237</v>
      </c>
      <c r="E8" s="31">
        <v>20.399999999999999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45266</v>
      </c>
      <c r="C9" s="29">
        <v>0.54359953703533392</v>
      </c>
      <c r="D9" s="30">
        <v>50</v>
      </c>
      <c r="E9" s="31">
        <v>20.399999999999999</v>
      </c>
      <c r="F9" s="32"/>
      <c r="G9" s="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45266</v>
      </c>
      <c r="C10" s="29">
        <v>0.54361111111211358</v>
      </c>
      <c r="D10" s="30">
        <v>13</v>
      </c>
      <c r="E10" s="31">
        <v>20.399999999999999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45266</v>
      </c>
      <c r="C11" s="29">
        <v>0.71432870370335877</v>
      </c>
      <c r="D11" s="30">
        <v>609</v>
      </c>
      <c r="E11" s="31">
        <v>20.2</v>
      </c>
      <c r="F11" s="32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DM383" s="1"/>
      <c r="DN383" s="1"/>
      <c r="DO383" s="1"/>
      <c r="DP383" s="1"/>
      <c r="DQ383" s="1"/>
      <c r="DR383" s="1"/>
      <c r="DS383" s="1"/>
      <c r="DT38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85"/>
  <sheetViews>
    <sheetView showGridLines="0" zoomScaleNormal="100" workbookViewId="0">
      <selection activeCell="E8" sqref="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+SUM(D8:D15)</f>
        <v>944</v>
      </c>
      <c r="E7" s="23">
        <f>+SUMPRODUCT(D8:D1538,E8:E1538)/D7</f>
        <v>20.463665254237288</v>
      </c>
      <c r="F7" s="8" t="s">
        <v>0</v>
      </c>
      <c r="G7" s="6" t="s">
        <v>3</v>
      </c>
    </row>
    <row r="8" spans="1:124" s="5" customFormat="1">
      <c r="A8" s="11"/>
      <c r="B8" s="14">
        <v>45267</v>
      </c>
      <c r="C8" s="29">
        <v>0.40687500000058208</v>
      </c>
      <c r="D8" s="30">
        <v>21</v>
      </c>
      <c r="E8" s="31">
        <v>20.3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45267</v>
      </c>
      <c r="C9" s="29">
        <v>0.48275462962919846</v>
      </c>
      <c r="D9" s="30">
        <v>13</v>
      </c>
      <c r="E9" s="31">
        <v>20.399999999999999</v>
      </c>
      <c r="F9" s="15" t="s">
        <v>0</v>
      </c>
      <c r="G9" s="16" t="s">
        <v>3</v>
      </c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45267</v>
      </c>
      <c r="C10" s="29">
        <v>0.51482638889137888</v>
      </c>
      <c r="D10" s="30">
        <v>110</v>
      </c>
      <c r="E10" s="31">
        <v>20.5</v>
      </c>
      <c r="F10" s="15" t="s">
        <v>0</v>
      </c>
      <c r="G10" s="16" t="s">
        <v>3</v>
      </c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45267</v>
      </c>
      <c r="C11" s="29">
        <v>0.53645833333575865</v>
      </c>
      <c r="D11" s="30">
        <v>56</v>
      </c>
      <c r="E11" s="31">
        <v>20.5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45267</v>
      </c>
      <c r="C12" s="29">
        <v>0.65866898147942265</v>
      </c>
      <c r="D12" s="30">
        <v>165</v>
      </c>
      <c r="E12" s="31">
        <v>20.399999999999999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45267</v>
      </c>
      <c r="C13" s="29">
        <v>0.66668981481780065</v>
      </c>
      <c r="D13" s="30">
        <v>35</v>
      </c>
      <c r="E13" s="31">
        <v>20.399999999999999</v>
      </c>
      <c r="F13" s="15" t="s">
        <v>0</v>
      </c>
      <c r="G13" s="16" t="s">
        <v>3</v>
      </c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45267</v>
      </c>
      <c r="C14" s="29">
        <v>0.72825231481692754</v>
      </c>
      <c r="D14" s="30">
        <v>44</v>
      </c>
      <c r="E14" s="31">
        <v>20.3</v>
      </c>
      <c r="F14" s="15" t="s">
        <v>0</v>
      </c>
      <c r="G14" s="16" t="s">
        <v>3</v>
      </c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45267</v>
      </c>
      <c r="C15" s="29">
        <v>0.72840277777868323</v>
      </c>
      <c r="D15" s="30">
        <v>500</v>
      </c>
      <c r="E15" s="31">
        <v>20.5</v>
      </c>
      <c r="F15" s="15" t="s">
        <v>0</v>
      </c>
      <c r="G15" s="16" t="s">
        <v>3</v>
      </c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2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969</v>
      </c>
      <c r="E7" s="23">
        <f>+SUMPRODUCT(D8:D1540,E8:E1540)/D7</f>
        <v>20.5</v>
      </c>
      <c r="F7" s="8" t="s">
        <v>0</v>
      </c>
      <c r="G7" s="6" t="s">
        <v>3</v>
      </c>
    </row>
    <row r="8" spans="1:124" s="5" customFormat="1">
      <c r="A8" s="11"/>
      <c r="B8" s="14">
        <v>45268</v>
      </c>
      <c r="C8" s="29">
        <v>0.42673611111240461</v>
      </c>
      <c r="D8" s="30">
        <v>300</v>
      </c>
      <c r="E8" s="31">
        <v>20.5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45268</v>
      </c>
      <c r="C9" s="29">
        <v>0.61824074073956581</v>
      </c>
      <c r="D9" s="30">
        <v>110</v>
      </c>
      <c r="E9" s="31">
        <v>20.5</v>
      </c>
      <c r="F9" s="15" t="s">
        <v>0</v>
      </c>
      <c r="G9" s="16" t="s">
        <v>3</v>
      </c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45268</v>
      </c>
      <c r="C10" s="29">
        <v>0.62030092592613073</v>
      </c>
      <c r="D10" s="30">
        <v>128</v>
      </c>
      <c r="E10" s="31">
        <v>20.5</v>
      </c>
      <c r="F10" s="15" t="s">
        <v>0</v>
      </c>
      <c r="G10" s="16" t="s">
        <v>3</v>
      </c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45268</v>
      </c>
      <c r="C11" s="29">
        <v>0.62077546296495711</v>
      </c>
      <c r="D11" s="30">
        <v>128</v>
      </c>
      <c r="E11" s="31">
        <v>20.5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45268</v>
      </c>
      <c r="C12" s="29">
        <v>0.62083333333430346</v>
      </c>
      <c r="D12" s="30">
        <v>303</v>
      </c>
      <c r="E12" s="31">
        <v>20.5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2023-12-04</vt:lpstr>
      <vt:lpstr>Details 2023-12-05</vt:lpstr>
      <vt:lpstr>Details 2023-12-06</vt:lpstr>
      <vt:lpstr>Details 2023-12-07</vt:lpstr>
      <vt:lpstr>Details 2023-12-08</vt:lpstr>
      <vt:lpstr>'Weekly Overview'!Druckbereich</vt:lpstr>
      <vt:lpstr>'Details 2023-12-04'!Drucktitel</vt:lpstr>
      <vt:lpstr>'Details 2023-12-05'!Drucktitel</vt:lpstr>
      <vt:lpstr>'Details 2023-12-06'!Drucktitel</vt:lpstr>
      <vt:lpstr>'Details 2023-12-07'!Drucktitel</vt:lpstr>
      <vt:lpstr>'Details 2023-12-08'!Drucktitel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2023-12-11T07:18:01Z</dcterms:modified>
</cp:coreProperties>
</file>