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filterPrivacy="1" codeName="ThisWorkbook" defaultThemeVersion="124226"/>
  <xr:revisionPtr revIDLastSave="0" documentId="13_ncr:1_{A2EDD1B1-C00D-4E9E-B157-84F91A25309C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ochenübersicht" sheetId="79" r:id="rId1"/>
    <sheet name="Details 2023-12-25" sheetId="91" r:id="rId2"/>
    <sheet name="Details 2023-12-26" sheetId="92" r:id="rId3"/>
    <sheet name="Details 2023-12-27" sheetId="94" r:id="rId4"/>
    <sheet name="Details 2023-12-28" sheetId="95" r:id="rId5"/>
    <sheet name="Details 2023-12-29" sheetId="96" r:id="rId6"/>
  </sheets>
  <definedNames>
    <definedName name="_xlnm.Print_Area" localSheetId="4">'Details 2023-12-28'!$A$1:$H$9</definedName>
    <definedName name="_xlnm.Print_Area" localSheetId="0">Wochenübersicht!$A$1:$H$13</definedName>
    <definedName name="_xlnm.Print_Titles" localSheetId="1">'Details 2023-12-25'!$6:$7</definedName>
    <definedName name="_xlnm.Print_Titles" localSheetId="2">'Details 2023-12-26'!$6:$7</definedName>
    <definedName name="_xlnm.Print_Titles" localSheetId="3">'Details 2023-12-27'!$6:$7</definedName>
    <definedName name="_xlnm.Print_Titles" localSheetId="4">'Details 2023-12-28'!$6:$7</definedName>
    <definedName name="_xlnm.Print_Titles" localSheetId="5">'Details 2023-12-29'!$6:$7</definedName>
    <definedName name="_xlnm.Print_Titles" localSheetId="0">Wochenübersicht!$6:$7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 concurrentCalc="0"/>
</workbook>
</file>

<file path=xl/calcChain.xml><?xml version="1.0" encoding="utf-8"?>
<calcChain xmlns="http://schemas.openxmlformats.org/spreadsheetml/2006/main">
  <c r="D7" i="94" l="1"/>
  <c r="E7" i="96"/>
  <c r="D7" i="96"/>
  <c r="C8" i="79"/>
  <c r="D8" i="79"/>
  <c r="E8" i="79"/>
  <c r="D7" i="95"/>
  <c r="E7" i="95"/>
  <c r="E7" i="94"/>
  <c r="D7" i="92"/>
  <c r="D12" i="79"/>
  <c r="C12" i="79"/>
  <c r="D11" i="79"/>
  <c r="C11" i="79"/>
  <c r="E11" i="79"/>
  <c r="E12" i="79"/>
  <c r="C10" i="79"/>
  <c r="C9" i="79"/>
  <c r="D9" i="79"/>
  <c r="E9" i="79"/>
  <c r="D10" i="79"/>
  <c r="E10" i="79"/>
  <c r="E7" i="79"/>
  <c r="B9" i="79"/>
  <c r="B10" i="79"/>
  <c r="B11" i="79"/>
  <c r="B12" i="79"/>
  <c r="C7" i="79"/>
  <c r="D7" i="79"/>
</calcChain>
</file>

<file path=xl/sharedStrings.xml><?xml version="1.0" encoding="utf-8"?>
<sst xmlns="http://schemas.openxmlformats.org/spreadsheetml/2006/main" count="98" uniqueCount="13">
  <si>
    <t>EUR</t>
  </si>
  <si>
    <t>Datum</t>
  </si>
  <si>
    <t>Anzahl zurückgekaufter Aktien</t>
  </si>
  <si>
    <t>Bruttokaufpreis</t>
  </si>
  <si>
    <t>Währung</t>
  </si>
  <si>
    <t>Handelsplatz</t>
  </si>
  <si>
    <t xml:space="preserve">Kaufpreis </t>
  </si>
  <si>
    <t>Total</t>
  </si>
  <si>
    <t>Fabasoft AG</t>
  </si>
  <si>
    <t>XETRA</t>
  </si>
  <si>
    <t>ISIN AT0000785407</t>
  </si>
  <si>
    <t>Uhrzeit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</si>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</sst>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7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</cellStyleXfs>
  <cellXfs count="37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14" fontId="17" fillId="0" borderId="15" xfId="1" applyNumberFormat="1" applyFill="1" applyBorder="1" applyAlignment="1">
      <alignment horizontal="center"/>
    </xf>
    <xf numFmtId="10" fontId="17" fillId="0" borderId="15" xfId="1" applyNumberForma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7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8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10</v>
      </c>
      <c r="C3" s="13"/>
      <c r="D3" s="11"/>
      <c r="E3" s="11"/>
      <c r="F3" s="11"/>
      <c r="G3" s="11"/>
    </row>
    <row r="4" spans="1:124" s="4" customFormat="1" ht="12.75" customHeight="1">
      <c r="A4" s="3"/>
      <c r="B4" s="36"/>
      <c r="C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8" t="s">
        <v>2</v>
      </c>
      <c r="D6" s="28" t="s">
        <v>6</v>
      </c>
      <c r="E6" s="28" t="s">
        <v>3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7">
        <f>+SUM(C8:C12)</f>
        <v>1774</v>
      </c>
      <c r="D7" s="23">
        <f>E7/C7</f>
        <v>18.641572717023678</v>
      </c>
      <c r="E7" s="24">
        <f>+SUM(E8:E12)</f>
        <v>33070.15</v>
      </c>
      <c r="F7" s="8" t="s">
        <v>0</v>
      </c>
      <c r="G7" s="6" t="s">
        <v>9</v>
      </c>
    </row>
    <row r="8" spans="1:124" s="5" customFormat="1">
      <c r="A8" s="11"/>
      <c r="B8" s="34">
        <v>45285</v>
      </c>
      <c r="C8" s="30">
        <f>'Details 2023-12-25'!D7</f>
        <v>0</v>
      </c>
      <c r="D8" s="31">
        <f>'Details 2023-12-25'!E7</f>
        <v>0</v>
      </c>
      <c r="E8" s="33">
        <f>+C8*D8</f>
        <v>0</v>
      </c>
      <c r="F8" s="32" t="s">
        <v>0</v>
      </c>
      <c r="G8" s="35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34">
        <f>+B8+1</f>
        <v>45286</v>
      </c>
      <c r="C9" s="30">
        <f>'Details 2023-12-26'!D7</f>
        <v>0</v>
      </c>
      <c r="D9" s="31">
        <f>'Details 2023-12-26'!E7</f>
        <v>0</v>
      </c>
      <c r="E9" s="33">
        <f t="shared" ref="E9:E12" si="0">+C9*D9</f>
        <v>0</v>
      </c>
      <c r="F9" s="32" t="s">
        <v>0</v>
      </c>
      <c r="G9" s="35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34">
        <f t="shared" ref="B10:B12" si="1">+B9+1</f>
        <v>45287</v>
      </c>
      <c r="C10" s="30">
        <f>'Details 2023-12-27'!D7</f>
        <v>332</v>
      </c>
      <c r="D10" s="31">
        <f>'Details 2023-12-27'!E7</f>
        <v>18.55</v>
      </c>
      <c r="E10" s="33">
        <f t="shared" si="0"/>
        <v>6158.6</v>
      </c>
      <c r="F10" s="32" t="s">
        <v>0</v>
      </c>
      <c r="G10" s="35" t="s">
        <v>9</v>
      </c>
    </row>
    <row r="11" spans="1:124">
      <c r="B11" s="34">
        <f t="shared" si="1"/>
        <v>45288</v>
      </c>
      <c r="C11" s="30">
        <f>'Details 2023-12-28'!D7</f>
        <v>1081</v>
      </c>
      <c r="D11" s="31">
        <f>'Details 2023-12-28'!E7</f>
        <v>18.55</v>
      </c>
      <c r="E11" s="33">
        <f t="shared" si="0"/>
        <v>20052.55</v>
      </c>
      <c r="F11" s="32" t="s">
        <v>0</v>
      </c>
      <c r="G11" s="35" t="s">
        <v>9</v>
      </c>
    </row>
    <row r="12" spans="1:124">
      <c r="B12" s="34">
        <f t="shared" si="1"/>
        <v>45289</v>
      </c>
      <c r="C12" s="30">
        <f>'Details 2023-12-29'!D7</f>
        <v>361</v>
      </c>
      <c r="D12" s="31">
        <f>'Details 2023-12-29'!E7</f>
        <v>19</v>
      </c>
      <c r="E12" s="33">
        <f t="shared" si="0"/>
        <v>6859</v>
      </c>
      <c r="F12" s="32" t="s">
        <v>0</v>
      </c>
      <c r="G12" s="35" t="s">
        <v>9</v>
      </c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87"/>
  <sheetViews>
    <sheetView showGridLines="0" zoomScaleNormal="100" workbookViewId="0">
      <selection activeCell="E8" sqref="E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v>0</v>
      </c>
      <c r="E7" s="23">
        <v>0</v>
      </c>
      <c r="F7" s="8" t="s">
        <v>0</v>
      </c>
      <c r="G7" s="6" t="s">
        <v>9</v>
      </c>
    </row>
    <row r="8" spans="1:124" s="5" customFormat="1">
      <c r="A8" s="11"/>
      <c r="B8" s="14">
        <v>45285</v>
      </c>
      <c r="C8" s="29" t="s">
        <v>12</v>
      </c>
      <c r="D8" s="30">
        <v>0</v>
      </c>
      <c r="E8" s="31">
        <v>0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DM387" s="1"/>
      <c r="DN387" s="1"/>
      <c r="DO387" s="1"/>
      <c r="DP387" s="1"/>
      <c r="DQ387" s="1"/>
      <c r="DR387" s="1"/>
      <c r="DS387" s="1"/>
      <c r="DT387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73"/>
  <sheetViews>
    <sheetView showGridLines="0" zoomScaleNormal="100" workbookViewId="0">
      <selection activeCell="E8" sqref="E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+SUM(D8:D8)</f>
        <v>0</v>
      </c>
      <c r="E7" s="23">
        <v>0</v>
      </c>
      <c r="F7" s="8" t="s">
        <v>0</v>
      </c>
      <c r="G7" s="6" t="s">
        <v>9</v>
      </c>
    </row>
    <row r="8" spans="1:124" s="5" customFormat="1">
      <c r="A8" s="11"/>
      <c r="B8" s="14">
        <v>45286</v>
      </c>
      <c r="C8" s="29" t="s">
        <v>12</v>
      </c>
      <c r="D8" s="30">
        <v>0</v>
      </c>
      <c r="E8" s="31">
        <v>0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M9" s="25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1"/>
      <c r="C313" s="21"/>
      <c r="D313" s="21"/>
      <c r="E313" s="21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1"/>
      <c r="C314" s="21"/>
      <c r="D314" s="21"/>
      <c r="E314" s="21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1"/>
      <c r="C315" s="21"/>
      <c r="D315" s="21"/>
      <c r="E315" s="21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1"/>
      <c r="C316" s="21"/>
      <c r="D316" s="21"/>
      <c r="E316" s="21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DM373" s="1"/>
      <c r="DN373" s="1"/>
      <c r="DO373" s="1"/>
      <c r="DP373" s="1"/>
      <c r="DQ373" s="1"/>
      <c r="DR373" s="1"/>
      <c r="DS373" s="1"/>
      <c r="DT373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82"/>
  <sheetViews>
    <sheetView showGridLines="0" zoomScaleNormal="100" workbookViewId="0">
      <selection activeCell="D8" sqref="D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+SUM(D8:D11)</f>
        <v>332</v>
      </c>
      <c r="E7" s="23">
        <f>+SUMPRODUCT(D8:D1535,E8:E1535)/D7</f>
        <v>18.55</v>
      </c>
      <c r="F7" s="8" t="s">
        <v>0</v>
      </c>
      <c r="G7" s="6" t="s">
        <v>9</v>
      </c>
    </row>
    <row r="8" spans="1:124" s="5" customFormat="1">
      <c r="A8" s="11"/>
      <c r="B8" s="14">
        <v>45287</v>
      </c>
      <c r="C8" s="29">
        <v>0.43597222222160781</v>
      </c>
      <c r="D8" s="30">
        <v>291</v>
      </c>
      <c r="E8" s="31">
        <v>18.55</v>
      </c>
      <c r="F8" s="32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45287</v>
      </c>
      <c r="C9" s="29">
        <v>0.43597222222160781</v>
      </c>
      <c r="D9" s="30">
        <v>14</v>
      </c>
      <c r="E9" s="31">
        <v>18.55</v>
      </c>
      <c r="F9" s="32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45287</v>
      </c>
      <c r="C10" s="29">
        <v>0.44292824074364034</v>
      </c>
      <c r="D10" s="30">
        <v>5</v>
      </c>
      <c r="E10" s="31">
        <v>18.55</v>
      </c>
      <c r="F10" s="32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45287</v>
      </c>
      <c r="C11" s="29">
        <v>0.55372685185284354</v>
      </c>
      <c r="D11" s="30">
        <v>22</v>
      </c>
      <c r="E11" s="31">
        <v>18.55</v>
      </c>
      <c r="F11" s="32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DM382" s="1"/>
      <c r="DN382" s="1"/>
      <c r="DO382" s="1"/>
      <c r="DP382" s="1"/>
      <c r="DQ382" s="1"/>
      <c r="DR382" s="1"/>
      <c r="DS382" s="1"/>
      <c r="DT382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5DC1-A0F2-4EF0-AEA7-14E3E1ED56D5}">
  <sheetPr>
    <pageSetUpPr fitToPage="1"/>
  </sheetPr>
  <dimension ref="A1:DT389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+SUM(D8:D8)</f>
        <v>1081</v>
      </c>
      <c r="E7" s="23">
        <f>+SUMPRODUCT(D8:D1538,E8:E1538)/D7</f>
        <v>18.55</v>
      </c>
      <c r="F7" s="8" t="s">
        <v>0</v>
      </c>
      <c r="G7" s="6" t="s">
        <v>9</v>
      </c>
    </row>
    <row r="8" spans="1:124">
      <c r="B8" s="14">
        <v>45288</v>
      </c>
      <c r="C8" s="29">
        <v>0.46182870370103046</v>
      </c>
      <c r="D8" s="30">
        <v>1081</v>
      </c>
      <c r="E8" s="31">
        <v>18.55</v>
      </c>
      <c r="F8" s="15" t="s">
        <v>0</v>
      </c>
      <c r="G8" s="16" t="s">
        <v>9</v>
      </c>
    </row>
    <row r="9" spans="1:124">
      <c r="B9" s="18"/>
      <c r="C9" s="18"/>
      <c r="D9" s="19"/>
      <c r="E9" s="20"/>
      <c r="F9" s="17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DM389" s="1"/>
      <c r="DN389" s="1"/>
      <c r="DO389" s="1"/>
      <c r="DP389" s="1"/>
      <c r="DQ389" s="1"/>
      <c r="DR389" s="1"/>
      <c r="DS389" s="1"/>
      <c r="DT38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15D9-C8E6-4760-9008-8094C8CBC23D}">
  <sheetPr>
    <pageSetUpPr fitToPage="1"/>
  </sheetPr>
  <dimension ref="A1:DT385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+SUM(D8:D10)</f>
        <v>361</v>
      </c>
      <c r="E7" s="23">
        <f>+SUMPRODUCT(D8:D1538,E8:E1538)/D7</f>
        <v>19</v>
      </c>
      <c r="F7" s="8" t="s">
        <v>0</v>
      </c>
      <c r="G7" s="6" t="s">
        <v>9</v>
      </c>
    </row>
    <row r="8" spans="1:124" s="5" customFormat="1">
      <c r="A8" s="11"/>
      <c r="B8" s="14">
        <v>45289</v>
      </c>
      <c r="C8" s="29">
        <v>0.57222222222480923</v>
      </c>
      <c r="D8" s="30">
        <v>170</v>
      </c>
      <c r="E8" s="31">
        <v>19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45289</v>
      </c>
      <c r="C9" s="29">
        <v>0.57762731481489027</v>
      </c>
      <c r="D9" s="30">
        <v>152</v>
      </c>
      <c r="E9" s="31">
        <v>19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45289</v>
      </c>
      <c r="C10" s="29">
        <v>0.58744212963210884</v>
      </c>
      <c r="D10" s="30">
        <v>39</v>
      </c>
      <c r="E10" s="31">
        <v>19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117:124">
      <c r="DM385" s="1"/>
      <c r="DN385" s="1"/>
      <c r="DO385" s="1"/>
      <c r="DP385" s="1"/>
      <c r="DQ385" s="1"/>
      <c r="DR385" s="1"/>
      <c r="DS385" s="1"/>
      <c r="DT385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Wochenübersicht</vt:lpstr>
      <vt:lpstr>Details 2023-12-25</vt:lpstr>
      <vt:lpstr>Details 2023-12-26</vt:lpstr>
      <vt:lpstr>Details 2023-12-27</vt:lpstr>
      <vt:lpstr>Details 2023-12-28</vt:lpstr>
      <vt:lpstr>Details 2023-12-29</vt:lpstr>
      <vt:lpstr>'Details 2023-12-28'!Druckbereich</vt:lpstr>
      <vt:lpstr>Wochenübersicht!Druckbereich</vt:lpstr>
      <vt:lpstr>'Details 2023-12-25'!Drucktitel</vt:lpstr>
      <vt:lpstr>'Details 2023-12-26'!Drucktitel</vt:lpstr>
      <vt:lpstr>'Details 2023-12-27'!Drucktitel</vt:lpstr>
      <vt:lpstr>'Details 2023-12-28'!Drucktitel</vt:lpstr>
      <vt:lpstr>'Details 2023-12-29'!Drucktitel</vt:lpstr>
      <vt:lpstr>Wochenübersicht!Drucktitel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2024-01-02T07:59:11Z</dcterms:modified>
</cp:coreProperties>
</file>