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filterPrivacy="1" codeName="ThisWorkbook" defaultThemeVersion="124226"/>
  <xr:revisionPtr revIDLastSave="0" documentId="13_ncr:1_{98C84201-FF2B-470E-AA41-CB6484A73CB6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eekly Overview" sheetId="79" r:id="rId1"/>
    <sheet name="Details 2024-01-01" sheetId="91" r:id="rId2"/>
    <sheet name="Details 2024-01-02" sheetId="92" r:id="rId3"/>
    <sheet name="Details 2024-01-03" sheetId="94" r:id="rId4"/>
    <sheet name="Details 2024-01-04" sheetId="95" r:id="rId5"/>
    <sheet name="Details 2024-01-05" sheetId="96" r:id="rId6"/>
  </sheets>
  <definedNames>
    <definedName name="_xlnm.Print_Area" localSheetId="0">'Weekly Overview'!$A$1:$H$13</definedName>
    <definedName name="_xlnm.Print_Titles" localSheetId="1">'Details 2024-01-01'!$6:$7</definedName>
    <definedName name="_xlnm.Print_Titles" localSheetId="2">'Details 2024-01-02'!$6:$7</definedName>
    <definedName name="_xlnm.Print_Titles" localSheetId="3">'Details 2024-01-03'!$6:$7</definedName>
    <definedName name="_xlnm.Print_Titles" localSheetId="4">'Details 2024-01-04'!$6:$7</definedName>
    <definedName name="_xlnm.Print_Titles" localSheetId="5">'Details 2024-01-05'!$6:$7</definedName>
    <definedName name="_xlnm.Print_Titles" localSheetId="0">'Weekly Overview'!$6:$7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 concurrentCalc="0"/>
</workbook>
</file>

<file path=xl/calcChain.xml><?xml version="1.0" encoding="utf-8"?>
<calcChain xmlns="http://schemas.openxmlformats.org/spreadsheetml/2006/main">
  <c r="E7" i="96" l="1"/>
  <c r="D7" i="96"/>
  <c r="E7" i="95"/>
  <c r="D7" i="95"/>
  <c r="E7" i="92"/>
  <c r="D7" i="94"/>
  <c r="E7" i="94"/>
  <c r="D7" i="92"/>
  <c r="D7" i="91"/>
  <c r="D12" i="79"/>
  <c r="C12" i="79"/>
  <c r="D11" i="79"/>
  <c r="C11" i="79"/>
  <c r="E11" i="79"/>
  <c r="E12" i="79"/>
  <c r="C10" i="79"/>
  <c r="D9" i="79"/>
  <c r="D10" i="79"/>
  <c r="C9" i="79"/>
  <c r="B9" i="79"/>
  <c r="B10" i="79"/>
  <c r="B11" i="79"/>
  <c r="B12" i="79"/>
  <c r="E10" i="79"/>
  <c r="D8" i="79"/>
  <c r="C8" i="79"/>
  <c r="C7" i="79"/>
  <c r="E9" i="79"/>
  <c r="E8" i="79"/>
  <c r="E7" i="79"/>
  <c r="D7" i="79"/>
</calcChain>
</file>

<file path=xl/sharedStrings.xml><?xml version="1.0" encoding="utf-8"?>
<sst xmlns="http://schemas.openxmlformats.org/spreadsheetml/2006/main" count="105" uniqueCount="13">
  <si>
    <t>EUR</t>
  </si>
  <si>
    <t>Total</t>
  </si>
  <si>
    <t>Fabasoft AG</t>
  </si>
  <si>
    <t>XETRA</t>
  </si>
  <si>
    <t>ISIN AT0000785407</t>
  </si>
  <si>
    <t>Date</t>
  </si>
  <si>
    <t>Number of shares repurchased</t>
  </si>
  <si>
    <t>Share Price</t>
  </si>
  <si>
    <t>Gross purchase price</t>
  </si>
  <si>
    <t>Currency</t>
  </si>
  <si>
    <t>Trading place</t>
  </si>
  <si>
    <t>Time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</si>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</sst>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  <font>
      <sz val="10"/>
      <color theme="1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8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  <xf numFmtId="0" fontId="53" fillId="0" borderId="0"/>
  </cellStyleXfs>
  <cellXfs count="35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8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Standard 2" xfId="337" xr:uid="{00000000-0005-0000-0000-00007F010000}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F21" sqref="F21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2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4</v>
      </c>
      <c r="C3" s="13"/>
      <c r="D3" s="11"/>
      <c r="E3" s="11"/>
      <c r="F3" s="11"/>
      <c r="G3" s="11"/>
    </row>
    <row r="4" spans="1:124" s="4" customFormat="1" ht="12.75" customHeight="1">
      <c r="A4" s="3"/>
      <c r="B4" s="34"/>
      <c r="C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8" t="s">
        <v>6</v>
      </c>
      <c r="D6" s="28" t="s">
        <v>7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7">
        <f>+SUM(C8:C12)</f>
        <v>3007</v>
      </c>
      <c r="D7" s="23">
        <f>E7/C7</f>
        <v>19.915962753574991</v>
      </c>
      <c r="E7" s="24">
        <f>+SUM(E8:E12)</f>
        <v>59887.3</v>
      </c>
      <c r="F7" s="8" t="s">
        <v>0</v>
      </c>
      <c r="G7" s="6" t="s">
        <v>3</v>
      </c>
    </row>
    <row r="8" spans="1:124" s="5" customFormat="1">
      <c r="A8" s="11"/>
      <c r="B8" s="14">
        <v>45292</v>
      </c>
      <c r="C8" s="30">
        <f>'Details 2024-01-01'!D7</f>
        <v>0</v>
      </c>
      <c r="D8" s="31">
        <f>'Details 2024-01-01'!E7</f>
        <v>0</v>
      </c>
      <c r="E8" s="33">
        <f>+C8*D8</f>
        <v>0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45293</v>
      </c>
      <c r="C9" s="30">
        <f>'Details 2024-01-02'!D7</f>
        <v>1091</v>
      </c>
      <c r="D9" s="31">
        <f>'Details 2024-01-02'!E7</f>
        <v>19.370852428964252</v>
      </c>
      <c r="E9" s="33">
        <f>+C9*D9</f>
        <v>21133.599999999999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:B12" si="0">+B9+1</f>
        <v>45294</v>
      </c>
      <c r="C10" s="30">
        <f>'Details 2024-01-03'!D7</f>
        <v>20</v>
      </c>
      <c r="D10" s="31">
        <f>'Details 2024-01-03'!E7</f>
        <v>19.350000000000001</v>
      </c>
      <c r="E10" s="33">
        <f>+C10*D10</f>
        <v>387</v>
      </c>
      <c r="F10" s="15" t="s">
        <v>0</v>
      </c>
      <c r="G10" s="16" t="s">
        <v>3</v>
      </c>
    </row>
    <row r="11" spans="1:124">
      <c r="B11" s="14">
        <f t="shared" si="0"/>
        <v>45295</v>
      </c>
      <c r="C11" s="30">
        <f>'Details 2024-01-04'!D7</f>
        <v>957</v>
      </c>
      <c r="D11" s="31">
        <f>'Details 2024-01-04'!E7</f>
        <v>20.270532915360501</v>
      </c>
      <c r="E11" s="33">
        <f t="shared" ref="E11:E12" si="1">+C11*D11</f>
        <v>19398.900000000001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f t="shared" si="0"/>
        <v>45296</v>
      </c>
      <c r="C12" s="30">
        <f>'Details 2024-01-05'!D7</f>
        <v>939</v>
      </c>
      <c r="D12" s="31">
        <f>'Details 2024-01-05'!E7</f>
        <v>20.2</v>
      </c>
      <c r="E12" s="33">
        <f t="shared" si="1"/>
        <v>18967.8</v>
      </c>
      <c r="F12" s="15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4"/>
  <sheetViews>
    <sheetView showGridLines="0" zoomScaleNormal="100" workbookViewId="0">
      <selection activeCell="C14" sqref="C14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+SUM(D8:D8)</f>
        <v>0</v>
      </c>
      <c r="E7" s="23">
        <v>0</v>
      </c>
      <c r="F7" s="8" t="s">
        <v>0</v>
      </c>
      <c r="G7" s="6" t="s">
        <v>3</v>
      </c>
    </row>
    <row r="8" spans="1:124" s="5" customFormat="1">
      <c r="A8" s="11"/>
      <c r="B8" s="14">
        <v>45292</v>
      </c>
      <c r="C8" s="29" t="s">
        <v>12</v>
      </c>
      <c r="D8" s="30">
        <v>0</v>
      </c>
      <c r="E8" s="31">
        <v>0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DM384" s="1"/>
      <c r="DN384" s="1"/>
      <c r="DO384" s="1"/>
      <c r="DP384" s="1"/>
      <c r="DQ384" s="1"/>
      <c r="DR384" s="1"/>
      <c r="DS384" s="1"/>
      <c r="DT384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64"/>
  <sheetViews>
    <sheetView showGridLines="0" zoomScaleNormal="100" workbookViewId="0">
      <selection activeCell="E8" sqref="E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+SUM(D8:D12)</f>
        <v>1091</v>
      </c>
      <c r="E7" s="23">
        <f>+SUMPRODUCT(D8:D1541,E8:E1541)/D7</f>
        <v>19.370852428964252</v>
      </c>
      <c r="F7" s="8" t="s">
        <v>0</v>
      </c>
      <c r="G7" s="6" t="s">
        <v>3</v>
      </c>
    </row>
    <row r="8" spans="1:124" s="5" customFormat="1">
      <c r="A8" s="11"/>
      <c r="B8" s="14">
        <v>45293</v>
      </c>
      <c r="C8" s="29">
        <v>0.62115740740409819</v>
      </c>
      <c r="D8" s="30">
        <v>542</v>
      </c>
      <c r="E8" s="31">
        <v>19.3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4">
        <v>45293</v>
      </c>
      <c r="C9" s="29">
        <v>0.62115740740409819</v>
      </c>
      <c r="D9" s="30">
        <v>69</v>
      </c>
      <c r="E9" s="31">
        <v>19.3</v>
      </c>
      <c r="F9" s="15" t="s">
        <v>0</v>
      </c>
      <c r="G9" s="16" t="s">
        <v>3</v>
      </c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4">
        <v>45293</v>
      </c>
      <c r="C10" s="29">
        <v>0.66196759259037208</v>
      </c>
      <c r="D10" s="30">
        <v>20</v>
      </c>
      <c r="E10" s="31">
        <v>19.3</v>
      </c>
      <c r="F10" s="15" t="s">
        <v>0</v>
      </c>
      <c r="G10" s="16" t="s">
        <v>3</v>
      </c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4">
        <v>45293</v>
      </c>
      <c r="C11" s="29">
        <v>0.72054398147884058</v>
      </c>
      <c r="D11" s="30">
        <v>147</v>
      </c>
      <c r="E11" s="31">
        <v>19.399999999999999</v>
      </c>
      <c r="F11" s="15" t="s">
        <v>0</v>
      </c>
      <c r="G11" s="16" t="s">
        <v>3</v>
      </c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v>45293</v>
      </c>
      <c r="C12" s="29">
        <v>0.72342592592758592</v>
      </c>
      <c r="D12" s="30">
        <v>313</v>
      </c>
      <c r="E12" s="31">
        <v>19.5</v>
      </c>
      <c r="F12" s="15" t="s">
        <v>0</v>
      </c>
      <c r="G12" s="16" t="s">
        <v>3</v>
      </c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1"/>
      <c r="C304" s="21"/>
      <c r="D304" s="21"/>
      <c r="E304" s="21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1"/>
      <c r="C305" s="21"/>
      <c r="D305" s="21"/>
      <c r="E305" s="21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1"/>
      <c r="C306" s="21"/>
      <c r="D306" s="21"/>
      <c r="E306" s="21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1"/>
      <c r="C307" s="21"/>
      <c r="D307" s="21"/>
      <c r="E307" s="21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1"/>
      <c r="C308" s="21"/>
      <c r="D308" s="21"/>
      <c r="E308" s="21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1"/>
      <c r="C309" s="21"/>
      <c r="D309" s="21"/>
      <c r="E309" s="21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1"/>
      <c r="C310" s="21"/>
      <c r="D310" s="21"/>
      <c r="E310" s="21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1"/>
      <c r="C311" s="21"/>
      <c r="D311" s="21"/>
      <c r="E311" s="21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1"/>
      <c r="C312" s="21"/>
      <c r="D312" s="21"/>
      <c r="E312" s="21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1"/>
      <c r="C313" s="21"/>
      <c r="D313" s="21"/>
      <c r="E313" s="21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1"/>
      <c r="C314" s="21"/>
      <c r="D314" s="21"/>
      <c r="E314" s="21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DM364" s="1"/>
      <c r="DN364" s="1"/>
      <c r="DO364" s="1"/>
      <c r="DP364" s="1"/>
      <c r="DQ364" s="1"/>
      <c r="DR364" s="1"/>
      <c r="DS364" s="1"/>
      <c r="DT364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0"/>
  <sheetViews>
    <sheetView showGridLines="0" zoomScaleNormal="100" workbookViewId="0">
      <selection activeCell="E13" sqref="E13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+SUM(D8:D8)</f>
        <v>20</v>
      </c>
      <c r="E7" s="23">
        <f>+SUMPRODUCT(D8:D1538,E8:E1538)/D7</f>
        <v>19.350000000000001</v>
      </c>
      <c r="F7" s="8" t="s">
        <v>0</v>
      </c>
      <c r="G7" s="6" t="s">
        <v>3</v>
      </c>
    </row>
    <row r="8" spans="1:124" s="5" customFormat="1">
      <c r="A8" s="11"/>
      <c r="B8" s="14">
        <v>45294</v>
      </c>
      <c r="C8" s="29">
        <v>0.66185185185167938</v>
      </c>
      <c r="D8" s="30">
        <v>20</v>
      </c>
      <c r="E8" s="31">
        <v>19.350000000000001</v>
      </c>
      <c r="F8" s="32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DM380" s="1"/>
      <c r="DN380" s="1"/>
      <c r="DO380" s="1"/>
      <c r="DP380" s="1"/>
      <c r="DQ380" s="1"/>
      <c r="DR380" s="1"/>
      <c r="DS380" s="1"/>
      <c r="DT38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081DF-92D7-43EB-B4FC-7A36F2523953}">
  <sheetPr>
    <pageSetUpPr fitToPage="1"/>
  </sheetPr>
  <dimension ref="A1:DT381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+SUM(D8:D11)</f>
        <v>957</v>
      </c>
      <c r="E7" s="23">
        <f>+SUMPRODUCT(D8:D1534,E8:E1534)/D7</f>
        <v>20.270532915360501</v>
      </c>
      <c r="F7" s="8" t="s">
        <v>0</v>
      </c>
      <c r="G7" s="6" t="s">
        <v>3</v>
      </c>
    </row>
    <row r="8" spans="1:124">
      <c r="B8" s="14">
        <v>45295</v>
      </c>
      <c r="C8" s="29">
        <v>0.58812500000203727</v>
      </c>
      <c r="D8" s="30">
        <v>94</v>
      </c>
      <c r="E8" s="31">
        <v>20</v>
      </c>
      <c r="F8" s="15" t="s">
        <v>0</v>
      </c>
      <c r="G8" s="16" t="s">
        <v>3</v>
      </c>
    </row>
    <row r="9" spans="1:124">
      <c r="B9" s="14">
        <v>45295</v>
      </c>
      <c r="C9" s="29">
        <v>0.60703703703620704</v>
      </c>
      <c r="D9" s="30">
        <v>95</v>
      </c>
      <c r="E9" s="31">
        <v>20.3</v>
      </c>
      <c r="F9" s="15" t="s">
        <v>0</v>
      </c>
      <c r="G9" s="16" t="s">
        <v>3</v>
      </c>
    </row>
    <row r="10" spans="1:124">
      <c r="B10" s="14">
        <v>45295</v>
      </c>
      <c r="C10" s="29">
        <v>0.60703703703620704</v>
      </c>
      <c r="D10" s="30">
        <v>4</v>
      </c>
      <c r="E10" s="31">
        <v>20.3</v>
      </c>
      <c r="F10" s="15" t="s">
        <v>0</v>
      </c>
      <c r="G10" s="16" t="s">
        <v>3</v>
      </c>
    </row>
    <row r="11" spans="1:124">
      <c r="B11" s="14">
        <v>45295</v>
      </c>
      <c r="C11" s="29">
        <v>0.60703703703620704</v>
      </c>
      <c r="D11" s="30">
        <v>764</v>
      </c>
      <c r="E11" s="31">
        <v>20.3</v>
      </c>
      <c r="F11" s="15" t="s">
        <v>0</v>
      </c>
      <c r="G11" s="16" t="s">
        <v>3</v>
      </c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DM381" s="1"/>
      <c r="DN381" s="1"/>
      <c r="DO381" s="1"/>
      <c r="DP381" s="1"/>
      <c r="DQ381" s="1"/>
      <c r="DR381" s="1"/>
      <c r="DS381" s="1"/>
      <c r="DT381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EACC-C73F-45F0-BBAF-646976FC38E9}">
  <sheetPr>
    <pageSetUpPr fitToPage="1"/>
  </sheetPr>
  <dimension ref="A1:DT380"/>
  <sheetViews>
    <sheetView showGridLines="0" zoomScaleNormal="100" workbookViewId="0">
      <selection activeCell="E8" sqref="E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+SUM(D8:D10)</f>
        <v>939</v>
      </c>
      <c r="E7" s="23">
        <f>+SUMPRODUCT(D8:D1538,E8:E1538)/D7</f>
        <v>20.2</v>
      </c>
      <c r="F7" s="8" t="s">
        <v>0</v>
      </c>
      <c r="G7" s="6" t="s">
        <v>3</v>
      </c>
    </row>
    <row r="8" spans="1:124" s="5" customFormat="1">
      <c r="A8" s="11"/>
      <c r="B8" s="14">
        <v>45296</v>
      </c>
      <c r="C8" s="29">
        <v>0.44159722221957054</v>
      </c>
      <c r="D8" s="30">
        <v>65</v>
      </c>
      <c r="E8" s="31">
        <v>20.2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45296</v>
      </c>
      <c r="C9" s="29">
        <v>0.45847222222073469</v>
      </c>
      <c r="D9" s="30">
        <v>3</v>
      </c>
      <c r="E9" s="31">
        <v>20.2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45296</v>
      </c>
      <c r="C10" s="29">
        <v>0.47490740740613546</v>
      </c>
      <c r="D10" s="30">
        <v>871</v>
      </c>
      <c r="E10" s="31">
        <v>20.2</v>
      </c>
      <c r="F10" s="15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DM380" s="1"/>
      <c r="DN380" s="1"/>
      <c r="DO380" s="1"/>
      <c r="DP380" s="1"/>
      <c r="DQ380" s="1"/>
      <c r="DR380" s="1"/>
      <c r="DS380" s="1"/>
      <c r="DT38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7</vt:i4>
      </vt:variant>
    </vt:vector>
  </HeadingPairs>
  <TitlesOfParts>
    <vt:vector size="13" baseType="lpstr">
      <vt:lpstr>Weekly Overview</vt:lpstr>
      <vt:lpstr>Details 2024-01-01</vt:lpstr>
      <vt:lpstr>Details 2024-01-02</vt:lpstr>
      <vt:lpstr>Details 2024-01-03</vt:lpstr>
      <vt:lpstr>Details 2024-01-04</vt:lpstr>
      <vt:lpstr>Details 2024-01-05</vt:lpstr>
      <vt:lpstr>'Weekly Overview'!Druckbereich</vt:lpstr>
      <vt:lpstr>'Details 2024-01-01'!Drucktitel</vt:lpstr>
      <vt:lpstr>'Details 2024-01-02'!Drucktitel</vt:lpstr>
      <vt:lpstr>'Details 2024-01-03'!Drucktitel</vt:lpstr>
      <vt:lpstr>'Details 2024-01-04'!Drucktitel</vt:lpstr>
      <vt:lpstr>'Details 2024-01-05'!Drucktitel</vt:lpstr>
      <vt:lpstr>'Weekly Overview'!Drucktitel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2024-01-08T07:13:02Z</dcterms:modified>
</cp:coreProperties>
</file>