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filterPrivacy="1" codeName="ThisWorkbook" defaultThemeVersion="124226"/>
  <xr:revisionPtr revIDLastSave="0" documentId="13_ncr:1_{164B1B25-7A53-4191-91C2-861453737498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0-30" sheetId="91" r:id="rId2"/>
    <sheet name="Details 2023-10-31" sheetId="92" r:id="rId3"/>
    <sheet name="Details 2023-11-01" sheetId="94" r:id="rId4"/>
    <sheet name="Details 2023-11-02" sheetId="95" r:id="rId5"/>
    <sheet name="Details 2023-11-03" sheetId="96" r:id="rId6"/>
  </sheets>
  <definedNames>
    <definedName name="_xlnm.Print_Area" localSheetId="4">'Details 2023-11-02'!$A$1:$H$9</definedName>
    <definedName name="_xlnm.Print_Area" localSheetId="0">Wochenübersicht!$A$1:$H$13</definedName>
    <definedName name="_xlnm.Print_Titles" localSheetId="1">'Details 2023-10-30'!$6:$7</definedName>
    <definedName name="_xlnm.Print_Titles" localSheetId="2">'Details 2023-10-31'!$6:$7</definedName>
    <definedName name="_xlnm.Print_Titles" localSheetId="3">'Details 2023-11-01'!$6:$7</definedName>
    <definedName name="_xlnm.Print_Titles" localSheetId="4">'Details 2023-11-02'!$6:$7</definedName>
    <definedName name="_xlnm.Print_Titles" localSheetId="5">'Details 2023-11-03'!$6:$7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6" l="1"/>
  <c r="D7" i="94"/>
  <c r="D7" i="91"/>
  <c r="D7" i="92"/>
  <c r="E7" i="92"/>
  <c r="B9" i="79" l="1"/>
  <c r="E7" i="91"/>
  <c r="E7" i="96" l="1"/>
  <c r="D12" i="79" s="1"/>
  <c r="C12" i="79"/>
  <c r="D11" i="79"/>
  <c r="D7" i="95"/>
  <c r="C11" i="79" s="1"/>
  <c r="E11" i="79" l="1"/>
  <c r="E12" i="79"/>
  <c r="D9" i="79" l="1"/>
  <c r="C9" i="79"/>
  <c r="E7" i="94"/>
  <c r="D10" i="79" l="1"/>
  <c r="C10" i="79"/>
  <c r="C8" i="79"/>
  <c r="B10" i="79"/>
  <c r="B11" i="79" s="1"/>
  <c r="B12" i="79" s="1"/>
  <c r="C7" i="79" l="1"/>
  <c r="E10" i="79"/>
  <c r="D8" i="79"/>
  <c r="E9" i="79"/>
  <c r="E8" i="79" l="1"/>
  <c r="E7" i="79" s="1"/>
  <c r="D7" i="79" s="1"/>
</calcChain>
</file>

<file path=xl/sharedStrings.xml><?xml version="1.0" encoding="utf-8"?>
<sst xmlns="http://schemas.openxmlformats.org/spreadsheetml/2006/main" count="164" uniqueCount="14">
  <si>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</si>
  <si>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</si>
  <si>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</si>
  <si>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</si>
  <si>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</si>
  <si>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</si>
  <si>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</si>
  <si>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</si>
  <si>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</si>
  <si>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</si>
  <si>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</si>
  <si>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</si>
  <si>
    <t>n/a</t>
  </si>
  <si>
    <t>kein Aktienkauf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</si>
</sst>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4289</v>
      </c>
      <c r="D7" s="23">
        <f>E7/C7</f>
        <v>18.385392865469811</v>
      </c>
      <c r="E7" s="24">
        <f>+SUM(E8:E12)</f>
        <v>78854.950000000012</v>
      </c>
      <c r="F7" s="8" t="s">
        <v>0</v>
      </c>
      <c r="G7" s="6" t="s">
        <v>9</v>
      </c>
    </row>
    <row r="8" spans="1:124" s="5" customFormat="1">
      <c r="A8" s="11"/>
      <c r="B8" s="34">
        <v>45229</v>
      </c>
      <c r="C8" s="30">
        <f>'Details 2023-10-30'!D7</f>
        <v>1223</v>
      </c>
      <c r="D8" s="31">
        <f>'Details 2023-10-30'!E7</f>
        <v>17.951798855273918</v>
      </c>
      <c r="E8" s="33">
        <f>+C8*D8</f>
        <v>21955.050000000003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45230</v>
      </c>
      <c r="C9" s="30">
        <f>'Details 2023-10-31'!D7</f>
        <v>702</v>
      </c>
      <c r="D9" s="31">
        <f>'Details 2023-10-31'!E7</f>
        <v>17.456837606837606</v>
      </c>
      <c r="E9" s="33">
        <f>+C9*D9</f>
        <v>12254.699999999999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0">+B9+1</f>
        <v>45231</v>
      </c>
      <c r="C10" s="30">
        <f>'Details 2023-11-01'!D7</f>
        <v>1165</v>
      </c>
      <c r="D10" s="31">
        <f>'Details 2023-11-01'!E7</f>
        <v>17.924935622317598</v>
      </c>
      <c r="E10" s="33">
        <f>+C10*D10</f>
        <v>20882.550000000003</v>
      </c>
      <c r="F10" s="32" t="s">
        <v>0</v>
      </c>
      <c r="G10" s="35" t="s">
        <v>9</v>
      </c>
    </row>
    <row r="11" spans="1:124">
      <c r="B11" s="34">
        <f t="shared" si="0"/>
        <v>45232</v>
      </c>
      <c r="C11" s="30">
        <f>'Details 2023-11-02'!D7</f>
        <v>0</v>
      </c>
      <c r="D11" s="31">
        <f>'Details 2023-11-02'!E7</f>
        <v>0</v>
      </c>
      <c r="E11" s="33">
        <f>+C11*D11</f>
        <v>0</v>
      </c>
      <c r="F11" s="32" t="s">
        <v>0</v>
      </c>
      <c r="G11" s="35" t="s">
        <v>9</v>
      </c>
    </row>
    <row r="12" spans="1:124">
      <c r="B12" s="34">
        <f t="shared" si="0"/>
        <v>45233</v>
      </c>
      <c r="C12" s="30">
        <f>'Details 2023-11-03'!D7</f>
        <v>1199</v>
      </c>
      <c r="D12" s="31">
        <f>'Details 2023-11-03'!E7</f>
        <v>19.818723936613846</v>
      </c>
      <c r="E12" s="33">
        <f>+C12*D12</f>
        <v>23762.65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3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+SUM(D8:D14)</f>
        <v>1223</v>
      </c>
      <c r="E7" s="23">
        <f>+SUMPRODUCT(D8:D1551,E8:E1551)/D7</f>
        <v>17.951798855273918</v>
      </c>
      <c r="F7" s="8" t="s">
        <v>0</v>
      </c>
      <c r="G7" s="6" t="s">
        <v>9</v>
      </c>
    </row>
    <row r="8" spans="1:124" s="5" customFormat="1">
      <c r="A8" s="11"/>
      <c r="B8" s="14">
        <v>45229</v>
      </c>
      <c r="C8" s="29">
        <v>0.39805555555358296</v>
      </c>
      <c r="D8" s="30">
        <v>233</v>
      </c>
      <c r="E8" s="31">
        <v>18.149999999999999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45229</v>
      </c>
      <c r="C9" s="29">
        <v>0.39805555555358296</v>
      </c>
      <c r="D9" s="30">
        <v>17</v>
      </c>
      <c r="E9" s="31">
        <v>18.2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45229</v>
      </c>
      <c r="C10" s="29">
        <v>0.55710648147942265</v>
      </c>
      <c r="D10" s="30">
        <v>72</v>
      </c>
      <c r="E10" s="31">
        <v>17.899999999999999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45229</v>
      </c>
      <c r="C11" s="29">
        <v>0.557337962964084</v>
      </c>
      <c r="D11" s="30">
        <v>178</v>
      </c>
      <c r="E11" s="31">
        <v>17.899999999999999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45229</v>
      </c>
      <c r="C12" s="29">
        <v>0.64711805555270985</v>
      </c>
      <c r="D12" s="30">
        <v>200</v>
      </c>
      <c r="E12" s="31">
        <v>17.899999999999999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45229</v>
      </c>
      <c r="C13" s="29">
        <v>0.68718749999970896</v>
      </c>
      <c r="D13" s="30">
        <v>428</v>
      </c>
      <c r="E13" s="31">
        <v>17.899999999999999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45229</v>
      </c>
      <c r="C14" s="29">
        <v>0.68718749999970896</v>
      </c>
      <c r="D14" s="30">
        <v>95</v>
      </c>
      <c r="E14" s="31">
        <v>17.899999999999999</v>
      </c>
      <c r="F14" s="15" t="s">
        <v>0</v>
      </c>
      <c r="G14" s="16" t="s">
        <v>9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+SUM(D8:D22)</f>
        <v>702</v>
      </c>
      <c r="E7" s="23">
        <f>+SUMPRODUCT(D8:D1545,E8:E1545)/D7</f>
        <v>17.456837606837606</v>
      </c>
      <c r="F7" s="8" t="s">
        <v>0</v>
      </c>
      <c r="G7" s="6" t="s">
        <v>9</v>
      </c>
    </row>
    <row r="8" spans="1:124" s="5" customFormat="1">
      <c r="A8" s="11"/>
      <c r="B8" s="14">
        <v>45230</v>
      </c>
      <c r="C8" s="29">
        <v>0.51600694444641704</v>
      </c>
      <c r="D8" s="30">
        <v>10</v>
      </c>
      <c r="E8" s="31">
        <v>17.5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45230</v>
      </c>
      <c r="C9" s="29">
        <v>0.53321759259415558</v>
      </c>
      <c r="D9" s="30">
        <v>5</v>
      </c>
      <c r="E9" s="31">
        <v>17.5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45230</v>
      </c>
      <c r="C10" s="29">
        <v>0.60130787036905531</v>
      </c>
      <c r="D10" s="30">
        <v>235</v>
      </c>
      <c r="E10" s="31">
        <v>17.5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45230</v>
      </c>
      <c r="C11" s="29">
        <v>0.66682870370277669</v>
      </c>
      <c r="D11" s="30">
        <v>20</v>
      </c>
      <c r="E11" s="31">
        <v>17.5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45230</v>
      </c>
      <c r="C12" s="29">
        <v>0.66682870370277669</v>
      </c>
      <c r="D12" s="30">
        <v>5</v>
      </c>
      <c r="E12" s="31">
        <v>17.5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45230</v>
      </c>
      <c r="C13" s="29">
        <v>0.66785879629605915</v>
      </c>
      <c r="D13" s="30">
        <v>225</v>
      </c>
      <c r="E13" s="31">
        <v>17.5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45230</v>
      </c>
      <c r="C14" s="29">
        <v>0.72881944444088731</v>
      </c>
      <c r="D14" s="30">
        <v>93</v>
      </c>
      <c r="E14" s="31">
        <v>17.350000000000001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45230</v>
      </c>
      <c r="C15" s="29">
        <v>0.72881944444088731</v>
      </c>
      <c r="D15" s="30">
        <v>12</v>
      </c>
      <c r="E15" s="31">
        <v>17.350000000000001</v>
      </c>
      <c r="F15" s="15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45230</v>
      </c>
      <c r="C16" s="29">
        <v>0.72881944444088731</v>
      </c>
      <c r="D16" s="30">
        <v>58</v>
      </c>
      <c r="E16" s="31">
        <v>17.350000000000001</v>
      </c>
      <c r="F16" s="15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45230</v>
      </c>
      <c r="C17" s="29">
        <v>0.72881944444088731</v>
      </c>
      <c r="D17" s="30">
        <v>14</v>
      </c>
      <c r="E17" s="31">
        <v>17.350000000000001</v>
      </c>
      <c r="F17" s="15" t="s">
        <v>0</v>
      </c>
      <c r="G17" s="16" t="s">
        <v>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 s="5" customFormat="1">
      <c r="A18" s="11"/>
      <c r="B18" s="14">
        <v>45230</v>
      </c>
      <c r="C18" s="29">
        <v>0.72881944444088731</v>
      </c>
      <c r="D18" s="30">
        <v>10</v>
      </c>
      <c r="E18" s="31">
        <v>17.350000000000001</v>
      </c>
      <c r="F18" s="15" t="s">
        <v>0</v>
      </c>
      <c r="G18" s="16" t="s">
        <v>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 s="5" customFormat="1">
      <c r="A19" s="11"/>
      <c r="B19" s="14">
        <v>45230</v>
      </c>
      <c r="C19" s="29">
        <v>0.72881944444088731</v>
      </c>
      <c r="D19" s="30">
        <v>3</v>
      </c>
      <c r="E19" s="31">
        <v>17.350000000000001</v>
      </c>
      <c r="F19" s="15" t="s">
        <v>0</v>
      </c>
      <c r="G19" s="16" t="s">
        <v>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</row>
    <row r="20" spans="1:124" s="5" customFormat="1">
      <c r="A20" s="11"/>
      <c r="B20" s="14">
        <v>45230</v>
      </c>
      <c r="C20" s="29">
        <v>0.72881944444088731</v>
      </c>
      <c r="D20" s="30">
        <v>1</v>
      </c>
      <c r="E20" s="31">
        <v>17.350000000000001</v>
      </c>
      <c r="F20" s="15" t="s">
        <v>0</v>
      </c>
      <c r="G20" s="16" t="s">
        <v>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</row>
    <row r="21" spans="1:124" s="5" customFormat="1">
      <c r="A21" s="11"/>
      <c r="B21" s="14">
        <v>45230</v>
      </c>
      <c r="C21" s="29">
        <v>0.72881944444088731</v>
      </c>
      <c r="D21" s="30">
        <v>1</v>
      </c>
      <c r="E21" s="31">
        <v>17.350000000000001</v>
      </c>
      <c r="F21" s="15" t="s">
        <v>0</v>
      </c>
      <c r="G21" s="16" t="s">
        <v>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</row>
    <row r="22" spans="1:124" s="5" customFormat="1">
      <c r="A22" s="11"/>
      <c r="B22" s="14">
        <v>45230</v>
      </c>
      <c r="C22" s="29">
        <v>0.72891203704057261</v>
      </c>
      <c r="D22" s="30">
        <v>10</v>
      </c>
      <c r="E22" s="31">
        <v>17.350000000000001</v>
      </c>
      <c r="F22" s="15" t="s">
        <v>0</v>
      </c>
      <c r="G22" s="16" t="s">
        <v>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</row>
    <row r="23" spans="1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1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1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1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1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1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1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1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1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1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2"/>
  <sheetViews>
    <sheetView showGridLines="0" zoomScaleNormal="100" workbookViewId="0">
      <selection activeCell="D39" sqref="D3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+SUM(D8:D19)</f>
        <v>1165</v>
      </c>
      <c r="E7" s="23">
        <f>+SUMPRODUCT(D8:D1545,E8:E1545)/D7</f>
        <v>17.924935622317598</v>
      </c>
      <c r="F7" s="8" t="s">
        <v>0</v>
      </c>
      <c r="G7" s="6" t="s">
        <v>9</v>
      </c>
    </row>
    <row r="8" spans="1:124" s="5" customFormat="1">
      <c r="A8" s="11"/>
      <c r="B8" s="14">
        <v>45231</v>
      </c>
      <c r="C8" s="29">
        <v>0.41273148148320615</v>
      </c>
      <c r="D8" s="30">
        <v>207</v>
      </c>
      <c r="E8" s="31">
        <v>17.899999999999999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45231</v>
      </c>
      <c r="C9" s="29">
        <v>0.41273148148320615</v>
      </c>
      <c r="D9" s="30">
        <v>43</v>
      </c>
      <c r="E9" s="31">
        <v>17.95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45231</v>
      </c>
      <c r="C10" s="29">
        <v>0.61351851851941319</v>
      </c>
      <c r="D10" s="30">
        <v>200</v>
      </c>
      <c r="E10" s="31">
        <v>17.95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45231</v>
      </c>
      <c r="C11" s="29">
        <v>0.71982638888584916</v>
      </c>
      <c r="D11" s="30">
        <v>62</v>
      </c>
      <c r="E11" s="31">
        <v>17.899999999999999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45231</v>
      </c>
      <c r="C12" s="29">
        <v>0.71982638888584916</v>
      </c>
      <c r="D12" s="30">
        <v>138</v>
      </c>
      <c r="E12" s="31">
        <v>17.95</v>
      </c>
      <c r="F12" s="32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45231</v>
      </c>
      <c r="C13" s="29">
        <v>0.71989583333197515</v>
      </c>
      <c r="D13" s="30">
        <v>200</v>
      </c>
      <c r="E13" s="31">
        <v>17.95</v>
      </c>
      <c r="F13" s="32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45231</v>
      </c>
      <c r="C14" s="29">
        <v>0.72234953703446081</v>
      </c>
      <c r="D14" s="30">
        <v>143</v>
      </c>
      <c r="E14" s="31">
        <v>17.899999999999999</v>
      </c>
      <c r="F14" s="32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45231</v>
      </c>
      <c r="C15" s="29">
        <v>0.72234953703446081</v>
      </c>
      <c r="D15" s="30">
        <v>57</v>
      </c>
      <c r="E15" s="31">
        <v>17.899999999999999</v>
      </c>
      <c r="F15" s="32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45231</v>
      </c>
      <c r="C16" s="29">
        <v>0.7225694444423425</v>
      </c>
      <c r="D16" s="30">
        <v>15</v>
      </c>
      <c r="E16" s="31">
        <v>17.899999999999999</v>
      </c>
      <c r="F16" s="32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45231</v>
      </c>
      <c r="C17" s="29">
        <v>0.72556712962978054</v>
      </c>
      <c r="D17" s="30">
        <v>23</v>
      </c>
      <c r="E17" s="31">
        <v>17.899999999999999</v>
      </c>
      <c r="F17" s="32" t="s">
        <v>0</v>
      </c>
      <c r="G17" s="16" t="s">
        <v>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 s="5" customFormat="1">
      <c r="A18" s="11"/>
      <c r="B18" s="14">
        <v>45231</v>
      </c>
      <c r="C18" s="29">
        <v>0.72556712962978054</v>
      </c>
      <c r="D18" s="30">
        <v>1</v>
      </c>
      <c r="E18" s="31">
        <v>17.899999999999999</v>
      </c>
      <c r="F18" s="32" t="s">
        <v>0</v>
      </c>
      <c r="G18" s="16" t="s">
        <v>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 s="5" customFormat="1">
      <c r="A19" s="11"/>
      <c r="B19" s="14">
        <v>45231</v>
      </c>
      <c r="C19" s="29">
        <v>0.72660879629984265</v>
      </c>
      <c r="D19" s="30">
        <v>76</v>
      </c>
      <c r="E19" s="31">
        <v>17.899999999999999</v>
      </c>
      <c r="F19" s="32" t="s">
        <v>0</v>
      </c>
      <c r="G19" s="16" t="s">
        <v>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</row>
    <row r="20" spans="1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1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1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1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1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1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1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1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1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1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1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1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1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0</v>
      </c>
      <c r="E7" s="23">
        <v>0</v>
      </c>
      <c r="F7" s="8" t="s">
        <v>0</v>
      </c>
      <c r="G7" s="6" t="s">
        <v>9</v>
      </c>
    </row>
    <row r="8" spans="1:124" s="5" customFormat="1">
      <c r="A8" s="11"/>
      <c r="B8" s="14">
        <v>45232</v>
      </c>
      <c r="C8" s="29" t="s">
        <v>12</v>
      </c>
      <c r="D8" s="30" t="s">
        <v>13</v>
      </c>
      <c r="E8" s="31">
        <v>0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91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+SUM(D8:D15)</f>
        <v>1199</v>
      </c>
      <c r="E7" s="23">
        <f>+SUMPRODUCT(D8:D1544,E8:E1544)/D7</f>
        <v>19.818723936613846</v>
      </c>
      <c r="F7" s="8" t="s">
        <v>0</v>
      </c>
      <c r="G7" s="6" t="s">
        <v>9</v>
      </c>
    </row>
    <row r="8" spans="1:124" s="5" customFormat="1">
      <c r="A8" s="11"/>
      <c r="B8" s="14">
        <v>45233</v>
      </c>
      <c r="C8" s="29">
        <v>0.39351851851824904</v>
      </c>
      <c r="D8" s="30">
        <v>44</v>
      </c>
      <c r="E8" s="31">
        <v>19.5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45233</v>
      </c>
      <c r="C9" s="29">
        <v>0.39467592592700385</v>
      </c>
      <c r="D9" s="30">
        <v>75</v>
      </c>
      <c r="E9" s="31">
        <v>19.5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45233</v>
      </c>
      <c r="C10" s="29">
        <v>0.42577546296524815</v>
      </c>
      <c r="D10" s="30">
        <v>131</v>
      </c>
      <c r="E10" s="31">
        <v>19.5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45233</v>
      </c>
      <c r="C11" s="29">
        <v>0.60993055555445608</v>
      </c>
      <c r="D11" s="30">
        <v>162</v>
      </c>
      <c r="E11" s="31">
        <v>19.899999999999999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45233</v>
      </c>
      <c r="C12" s="29">
        <v>0.61187500000232831</v>
      </c>
      <c r="D12" s="30">
        <v>88</v>
      </c>
      <c r="E12" s="31">
        <v>19.899999999999999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45233</v>
      </c>
      <c r="C13" s="29">
        <v>0.69848379629547708</v>
      </c>
      <c r="D13" s="30">
        <v>250</v>
      </c>
      <c r="E13" s="31">
        <v>20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45233</v>
      </c>
      <c r="C14" s="29">
        <v>0.6990972222192795</v>
      </c>
      <c r="D14" s="30">
        <v>250</v>
      </c>
      <c r="E14" s="31">
        <v>19.850000000000001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45233</v>
      </c>
      <c r="C15" s="29">
        <v>0.69924768518831115</v>
      </c>
      <c r="D15" s="30">
        <v>199</v>
      </c>
      <c r="E15" s="31">
        <v>19.850000000000001</v>
      </c>
      <c r="F15" s="15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2023-10-30</vt:lpstr>
      <vt:lpstr>Details 2023-10-31</vt:lpstr>
      <vt:lpstr>Details 2023-11-01</vt:lpstr>
      <vt:lpstr>Details 2023-11-02</vt:lpstr>
      <vt:lpstr>Details 2023-11-03</vt:lpstr>
      <vt:lpstr>'Details 2023-11-02'!Druckbereich</vt:lpstr>
      <vt:lpstr>Wochenübersicht!Druckbereich</vt:lpstr>
      <vt:lpstr>'Details 2023-10-30'!Drucktitel</vt:lpstr>
      <vt:lpstr>'Details 2023-10-31'!Drucktitel</vt:lpstr>
      <vt:lpstr>'Details 2023-11-01'!Drucktitel</vt:lpstr>
      <vt:lpstr>'Details 2023-11-02'!Drucktitel</vt:lpstr>
      <vt:lpstr>'Details 2023-11-03'!Drucktitel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2023-11-06T06:53:30Z</dcterms:modified>
</cp:coreProperties>
</file>