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codeName="ThisWorkbook" defaultThemeVersion="124226"/>
  <xr:revisionPtr revIDLastSave="0" documentId="13_ncr:1_{C509FFCD-64B4-4571-B1FE-D07C40BCF3CC}" xr6:coauthVersionLast="36" xr6:coauthVersionMax="47" xr10:uidLastSave="{00000000-0000-0000-0000-000000000000}"/>
  <bookViews>
    <workbookView xWindow="-105" yWindow="-105" windowWidth="19425" windowHeight="10425" tabRatio="635" activeTab="5" xr2:uid="{00000000-000D-0000-FFFF-FFFF00000000}"/>
  </bookViews>
  <sheets>
    <sheet name="Weekly Overview" sheetId="79" r:id="rId1"/>
    <sheet name="Details 2024-01-15" sheetId="91" r:id="rId2"/>
    <sheet name="Details 2024-01-16" sheetId="92" r:id="rId3"/>
    <sheet name="Details 2024-01-17" sheetId="94" r:id="rId4"/>
    <sheet name="Details 2024-01-18" sheetId="95" r:id="rId5"/>
    <sheet name="Details 2024-01-19" sheetId="96" r:id="rId6"/>
  </sheets>
  <definedNames>
    <definedName name="_xlnm.Print_Area" localSheetId="0">'Weekly Overview'!$A$1:$H$13</definedName>
    <definedName name="_xlnm.Print_Titles" localSheetId="1">'Details 2024-01-15'!$6:$7</definedName>
    <definedName name="_xlnm.Print_Titles" localSheetId="2">'Details 2024-01-16'!$6:$7</definedName>
    <definedName name="_xlnm.Print_Titles" localSheetId="3">'Details 2024-01-17'!$6:$7</definedName>
    <definedName name="_xlnm.Print_Titles" localSheetId="4">'Details 2024-01-18'!$6:$7</definedName>
    <definedName name="_xlnm.Print_Titles" localSheetId="5">'Details 2024-01-19'!$6:$7</definedName>
    <definedName name="_xlnm.Print_Titles" localSheetId="0">'Weekly Overview'!$6:$7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D7" i="95" l="1"/>
  <c r="E7" i="95"/>
  <c r="E7" i="96" l="1"/>
  <c r="D12" i="79" s="1"/>
  <c r="D7" i="96"/>
  <c r="C12" i="79" s="1"/>
  <c r="D11" i="79"/>
  <c r="D7" i="94"/>
  <c r="C10" i="79" s="1"/>
  <c r="E7" i="94"/>
  <c r="D10" i="79" s="1"/>
  <c r="E7" i="92"/>
  <c r="D9" i="79" s="1"/>
  <c r="D7" i="92"/>
  <c r="C9" i="79" s="1"/>
  <c r="E9" i="79" s="1"/>
  <c r="E7" i="91"/>
  <c r="D8" i="79" s="1"/>
  <c r="D7" i="91"/>
  <c r="C8" i="79" s="1"/>
  <c r="C11" i="79"/>
  <c r="B9" i="79"/>
  <c r="B10" i="79" s="1"/>
  <c r="B11" i="79" s="1"/>
  <c r="B12" i="79" s="1"/>
  <c r="E12" i="79" l="1"/>
  <c r="E11" i="79"/>
  <c r="E10" i="79"/>
  <c r="E8" i="79"/>
  <c r="C7" i="79"/>
  <c r="E7" i="79" l="1"/>
  <c r="D7" i="79" s="1"/>
</calcChain>
</file>

<file path=xl/sharedStrings.xml><?xml version="1.0" encoding="utf-8"?>
<sst xmlns="http://schemas.openxmlformats.org/spreadsheetml/2006/main" count="94" uniqueCount="12">
  <si>
    <t>EUR</t>
  </si>
  <si>
    <t>Total</t>
  </si>
  <si>
    <t>Fabasoft AG</t>
  </si>
  <si>
    <t>XETRA</t>
  </si>
  <si>
    <t>ISIN AT0000785407</t>
  </si>
  <si>
    <t>Date</t>
  </si>
  <si>
    <t>Number of shares repurchased</t>
  </si>
  <si>
    <t>Share Price</t>
  </si>
  <si>
    <t>Gross purchase price</t>
  </si>
  <si>
    <t>Currency</t>
  </si>
  <si>
    <t>Trading place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</si>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</sst>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  <font>
      <sz val="10"/>
      <color theme="1"/>
      <name val="Lato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8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  <xf numFmtId="0" fontId="53" fillId="0" borderId="0"/>
  </cellStyleXfs>
  <cellXfs count="35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4" fontId="17" fillId="0" borderId="15" xfId="28" applyNumberFormat="1" applyFont="1" applyFill="1" applyBorder="1" applyAlignment="1">
      <alignment horizontal="center"/>
    </xf>
    <xf numFmtId="0" fontId="46" fillId="0" borderId="0" xfId="103" applyFont="1" applyAlignment="1">
      <alignment horizontal="left" vertical="center" wrapText="1"/>
    </xf>
  </cellXfs>
  <cellStyles count="338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Standard 2" xfId="337" xr:uid="{00000000-0005-0000-0000-00007F010000}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0"/>
  <sheetViews>
    <sheetView showGridLines="0" zoomScaleNormal="100" workbookViewId="0">
      <selection activeCell="C8" sqref="C8"/>
    </sheetView>
  </sheetViews>
  <sheetFormatPr baseColWidth="10" defaultColWidth="9.140625" defaultRowHeight="12.75"/>
  <cols>
    <col min="1" max="1" width="4" style="11" bestFit="1" customWidth="1"/>
    <col min="2" max="2" width="20.7109375" style="22" customWidth="1"/>
    <col min="3" max="3" width="19.28515625" style="22" customWidth="1"/>
    <col min="4" max="4" width="23.85546875" style="22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2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4</v>
      </c>
      <c r="C3" s="13"/>
      <c r="D3" s="11"/>
      <c r="E3" s="11"/>
      <c r="F3" s="11"/>
      <c r="G3" s="11"/>
    </row>
    <row r="4" spans="1:124" s="4" customFormat="1" ht="12.75" customHeight="1">
      <c r="A4" s="3"/>
      <c r="B4" s="34"/>
      <c r="C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8" t="s">
        <v>6</v>
      </c>
      <c r="D6" s="28" t="s">
        <v>7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7">
        <f>+SUM(C8:C12)</f>
        <v>4604</v>
      </c>
      <c r="D7" s="23">
        <f>E7/C7</f>
        <v>19.938053866203298</v>
      </c>
      <c r="E7" s="24">
        <f>+SUM(E8:E12)</f>
        <v>91794.799999999988</v>
      </c>
      <c r="F7" s="8" t="s">
        <v>0</v>
      </c>
      <c r="G7" s="6" t="s">
        <v>3</v>
      </c>
    </row>
    <row r="8" spans="1:124" s="5" customFormat="1">
      <c r="A8" s="11"/>
      <c r="B8" s="14">
        <v>45306</v>
      </c>
      <c r="C8" s="30">
        <f>'Details 2024-01-15'!D7</f>
        <v>951</v>
      </c>
      <c r="D8" s="31">
        <f>'Details 2024-01-15'!E7</f>
        <v>19.649999999999999</v>
      </c>
      <c r="E8" s="33">
        <f>+C8*D8</f>
        <v>18687.149999999998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f>+B8+1</f>
        <v>45307</v>
      </c>
      <c r="C9" s="30">
        <f>'Details 2024-01-16'!D7</f>
        <v>962</v>
      </c>
      <c r="D9" s="31">
        <f>'Details 2024-01-16'!E7</f>
        <v>20.474740124740126</v>
      </c>
      <c r="E9" s="33">
        <f>+C9*D9</f>
        <v>19696.7</v>
      </c>
      <c r="F9" s="15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4">
        <f t="shared" ref="B10:B12" si="0">+B9+1</f>
        <v>45308</v>
      </c>
      <c r="C10" s="30">
        <f>'Details 2024-01-17'!D7</f>
        <v>919</v>
      </c>
      <c r="D10" s="31">
        <f>'Details 2024-01-17'!E7</f>
        <v>19.7</v>
      </c>
      <c r="E10" s="33">
        <f>+C10*D10</f>
        <v>18104.3</v>
      </c>
      <c r="F10" s="15" t="s">
        <v>0</v>
      </c>
      <c r="G10" s="16" t="s">
        <v>3</v>
      </c>
    </row>
    <row r="11" spans="1:124">
      <c r="B11" s="14">
        <f t="shared" si="0"/>
        <v>45309</v>
      </c>
      <c r="C11" s="30">
        <f>'Details 2024-01-18'!D7</f>
        <v>877</v>
      </c>
      <c r="D11" s="31">
        <f>'Details 2024-01-18'!E7</f>
        <v>19.950000000000003</v>
      </c>
      <c r="E11" s="33">
        <f t="shared" ref="E11:E12" si="1">+C11*D11</f>
        <v>17496.150000000001</v>
      </c>
      <c r="F11" s="15" t="s">
        <v>0</v>
      </c>
      <c r="G11" s="16" t="s">
        <v>3</v>
      </c>
      <c r="DM11" s="1"/>
      <c r="DN11" s="1"/>
      <c r="DO11" s="1"/>
      <c r="DP11" s="1"/>
      <c r="DQ11" s="1"/>
      <c r="DR11" s="1"/>
      <c r="DS11" s="1"/>
      <c r="DT11" s="1"/>
    </row>
    <row r="12" spans="1:124">
      <c r="B12" s="14">
        <f t="shared" si="0"/>
        <v>45310</v>
      </c>
      <c r="C12" s="30">
        <f>'Details 2024-01-19'!D7</f>
        <v>895</v>
      </c>
      <c r="D12" s="31">
        <f>'Details 2024-01-19'!E7</f>
        <v>19.899999999999999</v>
      </c>
      <c r="E12" s="33">
        <f t="shared" si="1"/>
        <v>17810.5</v>
      </c>
      <c r="F12" s="15" t="s">
        <v>0</v>
      </c>
      <c r="G12" s="16" t="s">
        <v>3</v>
      </c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9"/>
      <c r="D13" s="20"/>
      <c r="E13" s="17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9"/>
      <c r="D14" s="20"/>
      <c r="E14" s="17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9"/>
      <c r="D15" s="20"/>
      <c r="E15" s="17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9"/>
      <c r="D16" s="20"/>
      <c r="E16" s="17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9"/>
      <c r="D17" s="20"/>
      <c r="E17" s="17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9"/>
      <c r="D18" s="20"/>
      <c r="E18" s="17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9"/>
      <c r="D19" s="20"/>
      <c r="E19" s="17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9"/>
      <c r="D20" s="20"/>
      <c r="E20" s="17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9"/>
      <c r="D21" s="20"/>
      <c r="E21" s="17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9"/>
      <c r="D22" s="20"/>
      <c r="E22" s="17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9"/>
      <c r="D23" s="20"/>
      <c r="E23" s="17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9"/>
      <c r="D24" s="20"/>
      <c r="E24" s="17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9"/>
      <c r="D25" s="20"/>
      <c r="E25" s="17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9"/>
      <c r="D26" s="20"/>
      <c r="E26" s="17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9"/>
      <c r="D27" s="20"/>
      <c r="E27" s="17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9"/>
      <c r="D28" s="20"/>
      <c r="E28" s="17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9"/>
      <c r="D29" s="20"/>
      <c r="E29" s="17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9"/>
      <c r="D30" s="20"/>
      <c r="E30" s="17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9"/>
      <c r="D31" s="20"/>
      <c r="E31" s="17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9"/>
      <c r="D32" s="20"/>
      <c r="E32" s="17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9"/>
      <c r="D33" s="20"/>
      <c r="E33" s="17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9"/>
      <c r="D34" s="20"/>
      <c r="E34" s="17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9"/>
      <c r="D35" s="20"/>
      <c r="E35" s="17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9"/>
      <c r="D36" s="20"/>
      <c r="E36" s="17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9"/>
      <c r="D37" s="20"/>
      <c r="E37" s="17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9"/>
      <c r="D38" s="20"/>
      <c r="E38" s="17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9"/>
      <c r="D39" s="20"/>
      <c r="E39" s="17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9"/>
      <c r="D40" s="20"/>
      <c r="E40" s="17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9"/>
      <c r="D41" s="20"/>
      <c r="E41" s="17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9"/>
      <c r="D42" s="20"/>
      <c r="E42" s="17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9"/>
      <c r="D43" s="20"/>
      <c r="E43" s="17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9"/>
      <c r="D44" s="20"/>
      <c r="E44" s="17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9"/>
      <c r="D45" s="20"/>
      <c r="E45" s="17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9"/>
      <c r="D46" s="20"/>
      <c r="E46" s="17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9"/>
      <c r="D47" s="20"/>
      <c r="E47" s="17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9"/>
      <c r="D48" s="20"/>
      <c r="E48" s="17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9"/>
      <c r="D49" s="20"/>
      <c r="E49" s="17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9"/>
      <c r="D50" s="20"/>
      <c r="E50" s="17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9"/>
      <c r="D51" s="20"/>
      <c r="E51" s="17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9"/>
      <c r="D52" s="20"/>
      <c r="E52" s="17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9"/>
      <c r="D53" s="20"/>
      <c r="E53" s="17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9"/>
      <c r="D54" s="20"/>
      <c r="E54" s="17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9"/>
      <c r="D55" s="20"/>
      <c r="E55" s="17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9"/>
      <c r="D56" s="20"/>
      <c r="E56" s="17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9"/>
      <c r="D57" s="20"/>
      <c r="E57" s="17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9"/>
      <c r="D58" s="20"/>
      <c r="E58" s="17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9"/>
      <c r="D59" s="20"/>
      <c r="E59" s="17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9"/>
      <c r="D60" s="20"/>
      <c r="E60" s="17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9"/>
      <c r="D61" s="20"/>
      <c r="E61" s="17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9"/>
      <c r="D62" s="20"/>
      <c r="E62" s="17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9"/>
      <c r="D63" s="20"/>
      <c r="E63" s="17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9"/>
      <c r="D64" s="20"/>
      <c r="E64" s="17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9"/>
      <c r="D65" s="20"/>
      <c r="E65" s="17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9"/>
      <c r="D66" s="20"/>
      <c r="E66" s="17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9"/>
      <c r="D67" s="20"/>
      <c r="E67" s="17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9"/>
      <c r="D68" s="20"/>
      <c r="E68" s="17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9"/>
      <c r="D69" s="20"/>
      <c r="E69" s="17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9"/>
      <c r="D70" s="20"/>
      <c r="E70" s="17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9"/>
      <c r="D71" s="20"/>
      <c r="E71" s="17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9"/>
      <c r="D72" s="20"/>
      <c r="E72" s="17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9"/>
      <c r="D73" s="20"/>
      <c r="E73" s="17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9"/>
      <c r="D74" s="20"/>
      <c r="E74" s="17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9"/>
      <c r="D75" s="20"/>
      <c r="E75" s="17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9"/>
      <c r="D76" s="20"/>
      <c r="E76" s="17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9"/>
      <c r="D77" s="20"/>
      <c r="E77" s="17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9"/>
      <c r="D78" s="20"/>
      <c r="E78" s="17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9"/>
      <c r="D79" s="20"/>
      <c r="E79" s="17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9"/>
      <c r="D80" s="20"/>
      <c r="E80" s="17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9"/>
      <c r="D81" s="20"/>
      <c r="E81" s="17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9"/>
      <c r="D82" s="20"/>
      <c r="E82" s="17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9"/>
      <c r="D83" s="20"/>
      <c r="E83" s="17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9"/>
      <c r="D84" s="20"/>
      <c r="E84" s="17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9"/>
      <c r="D85" s="20"/>
      <c r="E85" s="17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9"/>
      <c r="D86" s="20"/>
      <c r="E86" s="17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9"/>
      <c r="D87" s="20"/>
      <c r="E87" s="17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9"/>
      <c r="D88" s="20"/>
      <c r="E88" s="17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9"/>
      <c r="D89" s="20"/>
      <c r="E89" s="17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9"/>
      <c r="D90" s="20"/>
      <c r="E90" s="17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9"/>
      <c r="D91" s="20"/>
      <c r="E91" s="17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9"/>
      <c r="D92" s="20"/>
      <c r="E92" s="17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9"/>
      <c r="D93" s="20"/>
      <c r="E93" s="17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9"/>
      <c r="D94" s="20"/>
      <c r="E94" s="17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9"/>
      <c r="D95" s="20"/>
      <c r="E95" s="17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9"/>
      <c r="D96" s="20"/>
      <c r="E96" s="17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9"/>
      <c r="D97" s="20"/>
      <c r="E97" s="17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9"/>
      <c r="D98" s="20"/>
      <c r="E98" s="17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9"/>
      <c r="D99" s="20"/>
      <c r="E99" s="17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9"/>
      <c r="D100" s="20"/>
      <c r="E100" s="17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9"/>
      <c r="D101" s="20"/>
      <c r="E101" s="17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9"/>
      <c r="D102" s="20"/>
      <c r="E102" s="17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9"/>
      <c r="D103" s="20"/>
      <c r="E103" s="17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9"/>
      <c r="D104" s="20"/>
      <c r="E104" s="17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9"/>
      <c r="D105" s="20"/>
      <c r="E105" s="17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9"/>
      <c r="D106" s="20"/>
      <c r="E106" s="17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9"/>
      <c r="D107" s="20"/>
      <c r="E107" s="17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9"/>
      <c r="D108" s="20"/>
      <c r="E108" s="17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9"/>
      <c r="D109" s="20"/>
      <c r="E109" s="17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9"/>
      <c r="D110" s="20"/>
      <c r="E110" s="17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9"/>
      <c r="D111" s="20"/>
      <c r="E111" s="17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9"/>
      <c r="D112" s="20"/>
      <c r="E112" s="17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9"/>
      <c r="D113" s="20"/>
      <c r="E113" s="17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9"/>
      <c r="D114" s="20"/>
      <c r="E114" s="17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9"/>
      <c r="D115" s="20"/>
      <c r="E115" s="17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9"/>
      <c r="D116" s="20"/>
      <c r="E116" s="17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9"/>
      <c r="D117" s="20"/>
      <c r="E117" s="17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9"/>
      <c r="D118" s="20"/>
      <c r="E118" s="17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9"/>
      <c r="D119" s="20"/>
      <c r="E119" s="17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9"/>
      <c r="D120" s="20"/>
      <c r="E120" s="17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9"/>
      <c r="D121" s="20"/>
      <c r="E121" s="17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9"/>
      <c r="D122" s="20"/>
      <c r="E122" s="17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9"/>
      <c r="D123" s="20"/>
      <c r="E123" s="17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9"/>
      <c r="D124" s="20"/>
      <c r="E124" s="17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9"/>
      <c r="D125" s="20"/>
      <c r="E125" s="17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9"/>
      <c r="D126" s="20"/>
      <c r="E126" s="17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9"/>
      <c r="D127" s="20"/>
      <c r="E127" s="17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9"/>
      <c r="D128" s="20"/>
      <c r="E128" s="17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9"/>
      <c r="D129" s="20"/>
      <c r="E129" s="17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9"/>
      <c r="D130" s="20"/>
      <c r="E130" s="17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9"/>
      <c r="D131" s="20"/>
      <c r="E131" s="17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9"/>
      <c r="D132" s="20"/>
      <c r="E132" s="17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9"/>
      <c r="D133" s="20"/>
      <c r="E133" s="17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9"/>
      <c r="D134" s="20"/>
      <c r="E134" s="17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9"/>
      <c r="D135" s="20"/>
      <c r="E135" s="17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9"/>
      <c r="D136" s="20"/>
      <c r="E136" s="17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9"/>
      <c r="D137" s="20"/>
      <c r="E137" s="17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9"/>
      <c r="D138" s="20"/>
      <c r="E138" s="17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9"/>
      <c r="D139" s="20"/>
      <c r="E139" s="17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9"/>
      <c r="D140" s="20"/>
      <c r="E140" s="17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9"/>
      <c r="D141" s="20"/>
      <c r="E141" s="17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9"/>
      <c r="D142" s="20"/>
      <c r="E142" s="17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9"/>
      <c r="D143" s="20"/>
      <c r="E143" s="17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9"/>
      <c r="D144" s="20"/>
      <c r="E144" s="17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9"/>
      <c r="D145" s="20"/>
      <c r="E145" s="17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9"/>
      <c r="D146" s="20"/>
      <c r="E146" s="17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9"/>
      <c r="D147" s="20"/>
      <c r="E147" s="17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9"/>
      <c r="D148" s="20"/>
      <c r="E148" s="17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9"/>
      <c r="D149" s="20"/>
      <c r="E149" s="17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9"/>
      <c r="D150" s="20"/>
      <c r="E150" s="17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9"/>
      <c r="D151" s="20"/>
      <c r="E151" s="17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9"/>
      <c r="D152" s="20"/>
      <c r="E152" s="17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9"/>
      <c r="D153" s="20"/>
      <c r="E153" s="17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9"/>
      <c r="D154" s="20"/>
      <c r="E154" s="17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9"/>
      <c r="D155" s="20"/>
      <c r="E155" s="17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9"/>
      <c r="D156" s="20"/>
      <c r="E156" s="17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9"/>
      <c r="D157" s="20"/>
      <c r="E157" s="17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9"/>
      <c r="D158" s="20"/>
      <c r="E158" s="17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9"/>
      <c r="D159" s="20"/>
      <c r="E159" s="17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9"/>
      <c r="D160" s="20"/>
      <c r="E160" s="17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9"/>
      <c r="D161" s="20"/>
      <c r="E161" s="17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9"/>
      <c r="D162" s="20"/>
      <c r="E162" s="17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9"/>
      <c r="D163" s="20"/>
      <c r="E163" s="17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9"/>
      <c r="D164" s="20"/>
      <c r="E164" s="17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9"/>
      <c r="D165" s="20"/>
      <c r="E165" s="17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9"/>
      <c r="D166" s="20"/>
      <c r="E166" s="17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9"/>
      <c r="D167" s="20"/>
      <c r="E167" s="17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9"/>
      <c r="D168" s="20"/>
      <c r="E168" s="17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9"/>
      <c r="D169" s="20"/>
      <c r="E169" s="17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9"/>
      <c r="D170" s="20"/>
      <c r="E170" s="17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9"/>
      <c r="D171" s="20"/>
      <c r="E171" s="17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9"/>
      <c r="D172" s="20"/>
      <c r="E172" s="17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9"/>
      <c r="D173" s="20"/>
      <c r="E173" s="17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9"/>
      <c r="D174" s="20"/>
      <c r="E174" s="17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9"/>
      <c r="D175" s="20"/>
      <c r="E175" s="17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9"/>
      <c r="D176" s="20"/>
      <c r="E176" s="17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9"/>
      <c r="D177" s="20"/>
      <c r="E177" s="17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9"/>
      <c r="D178" s="20"/>
      <c r="E178" s="17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9"/>
      <c r="D179" s="20"/>
      <c r="E179" s="17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9"/>
      <c r="D180" s="20"/>
      <c r="E180" s="17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9"/>
      <c r="D181" s="20"/>
      <c r="E181" s="17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9"/>
      <c r="D182" s="20"/>
      <c r="E182" s="17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9"/>
      <c r="D183" s="20"/>
      <c r="E183" s="17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9"/>
      <c r="D184" s="20"/>
      <c r="E184" s="17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9"/>
      <c r="D185" s="20"/>
      <c r="E185" s="17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9"/>
      <c r="D186" s="20"/>
      <c r="E186" s="17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9"/>
      <c r="D187" s="20"/>
      <c r="E187" s="17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9"/>
      <c r="D188" s="20"/>
      <c r="E188" s="17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9"/>
      <c r="D189" s="20"/>
      <c r="E189" s="17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9"/>
      <c r="D190" s="20"/>
      <c r="E190" s="17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9"/>
      <c r="D191" s="20"/>
      <c r="E191" s="17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9"/>
      <c r="D192" s="20"/>
      <c r="E192" s="17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9"/>
      <c r="D193" s="20"/>
      <c r="E193" s="17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9"/>
      <c r="D194" s="20"/>
      <c r="E194" s="17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9"/>
      <c r="D195" s="20"/>
      <c r="E195" s="17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9"/>
      <c r="D196" s="20"/>
      <c r="E196" s="17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9"/>
      <c r="D197" s="20"/>
      <c r="E197" s="17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9"/>
      <c r="D198" s="20"/>
      <c r="E198" s="17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9"/>
      <c r="D199" s="20"/>
      <c r="E199" s="17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9"/>
      <c r="D200" s="20"/>
      <c r="E200" s="17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9"/>
      <c r="D201" s="20"/>
      <c r="E201" s="17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9"/>
      <c r="D202" s="20"/>
      <c r="E202" s="17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9"/>
      <c r="D203" s="20"/>
      <c r="E203" s="17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9"/>
      <c r="D204" s="20"/>
      <c r="E204" s="17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9"/>
      <c r="D205" s="20"/>
      <c r="E205" s="17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9"/>
      <c r="D206" s="20"/>
      <c r="E206" s="17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9"/>
      <c r="D207" s="20"/>
      <c r="E207" s="17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9"/>
      <c r="D208" s="20"/>
      <c r="E208" s="17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9"/>
      <c r="D209" s="20"/>
      <c r="E209" s="17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9"/>
      <c r="D210" s="20"/>
      <c r="E210" s="17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9"/>
      <c r="D211" s="20"/>
      <c r="E211" s="17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9"/>
      <c r="D212" s="20"/>
      <c r="E212" s="17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9"/>
      <c r="D213" s="20"/>
      <c r="E213" s="17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9"/>
      <c r="D214" s="20"/>
      <c r="E214" s="17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9"/>
      <c r="D215" s="20"/>
      <c r="E215" s="17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9"/>
      <c r="D216" s="20"/>
      <c r="E216" s="17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9"/>
      <c r="D217" s="20"/>
      <c r="E217" s="17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9"/>
      <c r="D218" s="20"/>
      <c r="E218" s="17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9"/>
      <c r="D219" s="20"/>
      <c r="E219" s="17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9"/>
      <c r="D220" s="20"/>
      <c r="E220" s="17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9"/>
      <c r="D221" s="20"/>
      <c r="E221" s="17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9"/>
      <c r="D222" s="20"/>
      <c r="E222" s="17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9"/>
      <c r="D223" s="20"/>
      <c r="E223" s="17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9"/>
      <c r="D224" s="20"/>
      <c r="E224" s="17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9"/>
      <c r="D225" s="20"/>
      <c r="E225" s="17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9"/>
      <c r="D226" s="20"/>
      <c r="E226" s="17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9"/>
      <c r="D227" s="20"/>
      <c r="E227" s="17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9"/>
      <c r="D228" s="20"/>
      <c r="E228" s="17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9"/>
      <c r="D229" s="20"/>
      <c r="E229" s="17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9"/>
      <c r="D230" s="20"/>
      <c r="E230" s="17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9"/>
      <c r="D231" s="20"/>
      <c r="E231" s="17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9"/>
      <c r="D232" s="20"/>
      <c r="E232" s="17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9"/>
      <c r="D233" s="20"/>
      <c r="E233" s="17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9"/>
      <c r="D234" s="20"/>
      <c r="E234" s="17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9"/>
      <c r="D235" s="20"/>
      <c r="E235" s="17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9"/>
      <c r="D236" s="20"/>
      <c r="E236" s="17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9"/>
      <c r="D237" s="20"/>
      <c r="E237" s="17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9"/>
      <c r="D238" s="20"/>
      <c r="E238" s="17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9"/>
      <c r="D239" s="20"/>
      <c r="E239" s="17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9"/>
      <c r="D240" s="20"/>
      <c r="E240" s="17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9"/>
      <c r="D241" s="20"/>
      <c r="E241" s="17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9"/>
      <c r="D242" s="20"/>
      <c r="E242" s="17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9"/>
      <c r="D243" s="20"/>
      <c r="E243" s="17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9"/>
      <c r="D244" s="20"/>
      <c r="E244" s="17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9"/>
      <c r="D245" s="20"/>
      <c r="E245" s="17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9"/>
      <c r="D246" s="20"/>
      <c r="E246" s="17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9"/>
      <c r="D247" s="20"/>
      <c r="E247" s="17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9"/>
      <c r="D248" s="20"/>
      <c r="E248" s="17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9"/>
      <c r="D249" s="20"/>
      <c r="E249" s="17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9"/>
      <c r="D250" s="20"/>
      <c r="E250" s="17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9"/>
      <c r="D251" s="20"/>
      <c r="E251" s="17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9"/>
      <c r="D252" s="20"/>
      <c r="E252" s="17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9"/>
      <c r="D253" s="20"/>
      <c r="E253" s="17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9"/>
      <c r="D254" s="20"/>
      <c r="E254" s="17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9"/>
      <c r="D255" s="20"/>
      <c r="E255" s="17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9"/>
      <c r="D256" s="20"/>
      <c r="E256" s="17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9"/>
      <c r="D257" s="20"/>
      <c r="E257" s="17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9"/>
      <c r="D258" s="20"/>
      <c r="E258" s="17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9"/>
      <c r="D259" s="20"/>
      <c r="E259" s="17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9"/>
      <c r="D260" s="20"/>
      <c r="E260" s="17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9"/>
      <c r="D261" s="20"/>
      <c r="E261" s="17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9"/>
      <c r="D262" s="20"/>
      <c r="E262" s="17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9"/>
      <c r="D263" s="20"/>
      <c r="E263" s="17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9"/>
      <c r="D264" s="20"/>
      <c r="E264" s="17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9"/>
      <c r="D265" s="20"/>
      <c r="E265" s="17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9"/>
      <c r="D266" s="20"/>
      <c r="E266" s="17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9"/>
      <c r="D267" s="20"/>
      <c r="E267" s="17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9"/>
      <c r="D268" s="20"/>
      <c r="E268" s="17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9"/>
      <c r="D269" s="20"/>
      <c r="E269" s="17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9"/>
      <c r="D270" s="20"/>
      <c r="E270" s="17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9"/>
      <c r="D271" s="20"/>
      <c r="E271" s="17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9"/>
      <c r="D272" s="20"/>
      <c r="E272" s="17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9"/>
      <c r="D273" s="20"/>
      <c r="E273" s="17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9"/>
      <c r="D274" s="20"/>
      <c r="E274" s="17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9"/>
      <c r="D275" s="20"/>
      <c r="E275" s="17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9"/>
      <c r="D276" s="20"/>
      <c r="E276" s="17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9"/>
      <c r="D277" s="20"/>
      <c r="E277" s="17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9"/>
      <c r="D278" s="20"/>
      <c r="E278" s="17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9"/>
      <c r="D279" s="20"/>
      <c r="E279" s="17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9"/>
      <c r="D280" s="20"/>
      <c r="E280" s="17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9"/>
      <c r="D281" s="20"/>
      <c r="E281" s="17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9"/>
      <c r="D282" s="20"/>
      <c r="E282" s="17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9"/>
      <c r="D283" s="20"/>
      <c r="E283" s="17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9"/>
      <c r="D284" s="20"/>
      <c r="E284" s="17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9"/>
      <c r="D285" s="20"/>
      <c r="E285" s="17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9"/>
      <c r="D286" s="20"/>
      <c r="E286" s="17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9"/>
      <c r="D287" s="20"/>
      <c r="E287" s="17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9"/>
      <c r="D288" s="20"/>
      <c r="E288" s="17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9"/>
      <c r="D289" s="20"/>
      <c r="E289" s="17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9"/>
      <c r="D290" s="20"/>
      <c r="E290" s="17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9"/>
      <c r="D291" s="20"/>
      <c r="E291" s="17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9"/>
      <c r="D292" s="20"/>
      <c r="E292" s="17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9"/>
      <c r="D293" s="20"/>
      <c r="E293" s="17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9"/>
      <c r="D294" s="20"/>
      <c r="E294" s="17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9"/>
      <c r="D295" s="20"/>
      <c r="E295" s="17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9"/>
      <c r="D296" s="20"/>
      <c r="E296" s="17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9"/>
      <c r="D297" s="20"/>
      <c r="E297" s="17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9"/>
      <c r="D298" s="20"/>
      <c r="E298" s="17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9"/>
      <c r="D299" s="20"/>
      <c r="E299" s="17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9"/>
      <c r="D300" s="20"/>
      <c r="E300" s="17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9"/>
      <c r="D301" s="20"/>
      <c r="E301" s="17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9"/>
      <c r="D302" s="20"/>
      <c r="E302" s="17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9"/>
      <c r="D303" s="20"/>
      <c r="E303" s="17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9"/>
      <c r="D304" s="20"/>
      <c r="E304" s="17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9"/>
      <c r="D305" s="20"/>
      <c r="E305" s="17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9"/>
      <c r="D306" s="20"/>
      <c r="E306" s="17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9"/>
      <c r="D307" s="20"/>
      <c r="E307" s="17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9"/>
      <c r="D308" s="20"/>
      <c r="E308" s="17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9"/>
      <c r="D309" s="20"/>
      <c r="E309" s="17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9"/>
      <c r="D310" s="20"/>
      <c r="E310" s="17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9"/>
      <c r="D311" s="20"/>
      <c r="E311" s="17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9"/>
      <c r="D312" s="20"/>
      <c r="E312" s="17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9"/>
      <c r="D313" s="20"/>
      <c r="E313" s="17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9"/>
      <c r="D314" s="20"/>
      <c r="E314" s="17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9"/>
      <c r="D315" s="20"/>
      <c r="E315" s="17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9"/>
      <c r="D316" s="20"/>
      <c r="E316" s="17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9"/>
      <c r="D317" s="20"/>
      <c r="E317" s="17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9"/>
      <c r="D318" s="20"/>
      <c r="E318" s="17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9"/>
      <c r="D319" s="20"/>
      <c r="E319" s="17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9"/>
      <c r="D320" s="20"/>
      <c r="E320" s="17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9"/>
      <c r="D321" s="20"/>
      <c r="E321" s="17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9"/>
      <c r="D322" s="20"/>
      <c r="E322" s="17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9"/>
      <c r="D323" s="20"/>
      <c r="E323" s="17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9"/>
      <c r="D324" s="20"/>
      <c r="E324" s="17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9"/>
      <c r="D325" s="20"/>
      <c r="E325" s="17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9"/>
      <c r="D326" s="20"/>
      <c r="E326" s="17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9"/>
      <c r="D327" s="20"/>
      <c r="E327" s="17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9"/>
      <c r="D328" s="20"/>
      <c r="E328" s="17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9"/>
      <c r="D329" s="20"/>
      <c r="E329" s="17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84"/>
  <sheetViews>
    <sheetView showGridLines="0" zoomScaleNormal="100" workbookViewId="0">
      <selection activeCell="C16" sqref="C16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+SUM(D8:D9)</f>
        <v>951</v>
      </c>
      <c r="E7" s="23">
        <f>+SUMPRODUCT(D8:D1535,E8:E1535)/D7</f>
        <v>19.649999999999999</v>
      </c>
      <c r="F7" s="8" t="s">
        <v>0</v>
      </c>
      <c r="G7" s="6" t="s">
        <v>3</v>
      </c>
    </row>
    <row r="8" spans="1:124" s="5" customFormat="1">
      <c r="A8" s="11"/>
      <c r="B8" s="14">
        <v>45306</v>
      </c>
      <c r="C8" s="29">
        <v>0.40005787037080154</v>
      </c>
      <c r="D8" s="30">
        <v>662</v>
      </c>
      <c r="E8" s="31">
        <v>19.649999999999999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45306</v>
      </c>
      <c r="C9" s="29">
        <v>0.41153935185138835</v>
      </c>
      <c r="D9" s="30">
        <v>289</v>
      </c>
      <c r="E9" s="31">
        <v>19.649999999999999</v>
      </c>
      <c r="F9" s="15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8"/>
      <c r="C10" s="18"/>
      <c r="D10" s="19"/>
      <c r="E10" s="20"/>
      <c r="F10" s="17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DM384" s="1"/>
      <c r="DN384" s="1"/>
      <c r="DO384" s="1"/>
      <c r="DP384" s="1"/>
      <c r="DQ384" s="1"/>
      <c r="DR384" s="1"/>
      <c r="DS384" s="1"/>
      <c r="DT384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60"/>
  <sheetViews>
    <sheetView showGridLines="0" zoomScaleNormal="100" workbookViewId="0">
      <selection activeCell="B16" sqref="B16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+SUM(D8:D9)</f>
        <v>962</v>
      </c>
      <c r="E7" s="23">
        <f>+SUMPRODUCT(D8:D1537,E8:E1537)/D7</f>
        <v>20.474740124740126</v>
      </c>
      <c r="F7" s="8" t="s">
        <v>0</v>
      </c>
      <c r="G7" s="6" t="s">
        <v>3</v>
      </c>
    </row>
    <row r="8" spans="1:124" s="5" customFormat="1">
      <c r="A8" s="11"/>
      <c r="B8" s="14">
        <v>45307</v>
      </c>
      <c r="C8" s="29">
        <v>0.38174768518365454</v>
      </c>
      <c r="D8" s="30">
        <v>243</v>
      </c>
      <c r="E8" s="31">
        <v>20.399999999999999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4">
        <v>45307</v>
      </c>
      <c r="C9" s="29">
        <v>0.38174768518365454</v>
      </c>
      <c r="D9" s="30">
        <v>719</v>
      </c>
      <c r="E9" s="31">
        <v>20.5</v>
      </c>
      <c r="F9" s="15" t="s">
        <v>0</v>
      </c>
      <c r="G9" s="16" t="s">
        <v>3</v>
      </c>
      <c r="M9" s="25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1"/>
      <c r="C300" s="21"/>
      <c r="D300" s="21"/>
      <c r="E300" s="21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1"/>
      <c r="C301" s="21"/>
      <c r="D301" s="21"/>
      <c r="E301" s="21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1"/>
      <c r="C302" s="21"/>
      <c r="D302" s="21"/>
      <c r="E302" s="21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1"/>
      <c r="C303" s="21"/>
      <c r="D303" s="21"/>
      <c r="E303" s="21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1"/>
      <c r="C304" s="21"/>
      <c r="D304" s="21"/>
      <c r="E304" s="21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1"/>
      <c r="C305" s="21"/>
      <c r="D305" s="21"/>
      <c r="E305" s="21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1"/>
      <c r="C306" s="21"/>
      <c r="D306" s="21"/>
      <c r="E306" s="21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1"/>
      <c r="C307" s="21"/>
      <c r="D307" s="21"/>
      <c r="E307" s="21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1"/>
      <c r="C308" s="21"/>
      <c r="D308" s="21"/>
      <c r="E308" s="21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1"/>
      <c r="C309" s="21"/>
      <c r="D309" s="21"/>
      <c r="E309" s="21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1"/>
      <c r="C310" s="21"/>
      <c r="D310" s="21"/>
      <c r="E310" s="21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1"/>
      <c r="C311" s="21"/>
      <c r="D311" s="21"/>
      <c r="E311" s="21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1"/>
      <c r="C312" s="21"/>
      <c r="D312" s="21"/>
      <c r="E312" s="21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1"/>
      <c r="C313" s="21"/>
      <c r="D313" s="21"/>
      <c r="E313" s="21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1"/>
      <c r="C314" s="21"/>
      <c r="D314" s="21"/>
      <c r="E314" s="21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1"/>
      <c r="C315" s="21"/>
      <c r="D315" s="21"/>
      <c r="E315" s="21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1"/>
      <c r="C316" s="21"/>
      <c r="D316" s="21"/>
      <c r="E316" s="21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1"/>
      <c r="C317" s="21"/>
      <c r="D317" s="21"/>
      <c r="E317" s="21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1"/>
      <c r="C318" s="21"/>
      <c r="D318" s="21"/>
      <c r="E318" s="21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DM360" s="1"/>
      <c r="DN360" s="1"/>
      <c r="DO360" s="1"/>
      <c r="DP360" s="1"/>
      <c r="DQ360" s="1"/>
      <c r="DR360" s="1"/>
      <c r="DS360" s="1"/>
      <c r="DT360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80"/>
  <sheetViews>
    <sheetView showGridLines="0" zoomScaleNormal="100" workbookViewId="0">
      <selection activeCell="C14" sqref="C14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+SUM(D8:D9)</f>
        <v>919</v>
      </c>
      <c r="E7" s="23">
        <f>+SUMPRODUCT(D8:D1538,E8:E1538)/D7</f>
        <v>19.7</v>
      </c>
      <c r="F7" s="8" t="s">
        <v>0</v>
      </c>
      <c r="G7" s="6" t="s">
        <v>3</v>
      </c>
    </row>
    <row r="8" spans="1:124" s="5" customFormat="1">
      <c r="A8" s="11"/>
      <c r="B8" s="14">
        <v>45308</v>
      </c>
      <c r="C8" s="29">
        <v>0.40726851851650281</v>
      </c>
      <c r="D8" s="30">
        <v>443</v>
      </c>
      <c r="E8" s="31">
        <v>19.7</v>
      </c>
      <c r="F8" s="32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45308</v>
      </c>
      <c r="C9" s="29">
        <v>0.53185185185429873</v>
      </c>
      <c r="D9" s="30">
        <v>476</v>
      </c>
      <c r="E9" s="31">
        <v>19.7</v>
      </c>
      <c r="F9" s="32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DM380" s="1"/>
      <c r="DN380" s="1"/>
      <c r="DO380" s="1"/>
      <c r="DP380" s="1"/>
      <c r="DQ380" s="1"/>
      <c r="DR380" s="1"/>
      <c r="DS380" s="1"/>
      <c r="DT380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081DF-92D7-43EB-B4FC-7A36F2523953}">
  <sheetPr>
    <pageSetUpPr fitToPage="1"/>
  </sheetPr>
  <dimension ref="A1:DT379"/>
  <sheetViews>
    <sheetView showGridLines="0" zoomScaleNormal="100" workbookViewId="0">
      <selection activeCell="C16" sqref="C16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+SUM(D8:D9)</f>
        <v>877</v>
      </c>
      <c r="E7" s="23">
        <f>+SUMPRODUCT(D8:D1532,E8:E1532)/D7</f>
        <v>19.950000000000003</v>
      </c>
      <c r="F7" s="8" t="s">
        <v>0</v>
      </c>
      <c r="G7" s="6" t="s">
        <v>3</v>
      </c>
    </row>
    <row r="8" spans="1:124">
      <c r="B8" s="14">
        <v>45309</v>
      </c>
      <c r="C8" s="29">
        <v>0.52495370370161254</v>
      </c>
      <c r="D8" s="30">
        <v>275</v>
      </c>
      <c r="E8" s="31">
        <v>19.95</v>
      </c>
      <c r="F8" s="15" t="s">
        <v>0</v>
      </c>
      <c r="G8" s="16" t="s">
        <v>3</v>
      </c>
    </row>
    <row r="9" spans="1:124">
      <c r="B9" s="14">
        <v>45309</v>
      </c>
      <c r="C9" s="29">
        <v>0.52532407407124992</v>
      </c>
      <c r="D9" s="30">
        <v>602</v>
      </c>
      <c r="E9" s="31">
        <v>19.95</v>
      </c>
      <c r="F9" s="15" t="s">
        <v>0</v>
      </c>
      <c r="G9" s="16" t="s">
        <v>3</v>
      </c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DM379" s="1"/>
      <c r="DN379" s="1"/>
      <c r="DO379" s="1"/>
      <c r="DP379" s="1"/>
      <c r="DQ379" s="1"/>
      <c r="DR379" s="1"/>
      <c r="DS379" s="1"/>
      <c r="DT379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5EACC-C73F-45F0-BBAF-646976FC38E9}">
  <sheetPr>
    <pageSetUpPr fitToPage="1"/>
  </sheetPr>
  <dimension ref="A1:DT373"/>
  <sheetViews>
    <sheetView showGridLines="0" tabSelected="1" zoomScaleNormal="100" workbookViewId="0">
      <selection activeCell="E17" sqref="E17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+SUM(D8:D8)</f>
        <v>895</v>
      </c>
      <c r="E7" s="23">
        <f>+SUMPRODUCT(D8:D1531,E8:E1531)/D7</f>
        <v>19.899999999999999</v>
      </c>
      <c r="F7" s="8" t="s">
        <v>0</v>
      </c>
      <c r="G7" s="6" t="s">
        <v>3</v>
      </c>
    </row>
    <row r="8" spans="1:124" s="5" customFormat="1">
      <c r="A8" s="11"/>
      <c r="B8" s="14">
        <v>45310</v>
      </c>
      <c r="C8" s="29">
        <v>0.4154050925935735</v>
      </c>
      <c r="D8" s="30">
        <v>895</v>
      </c>
      <c r="E8" s="31">
        <v>19.899999999999999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8"/>
      <c r="C9" s="18"/>
      <c r="D9" s="19"/>
      <c r="E9" s="20"/>
      <c r="F9" s="17"/>
      <c r="M9" s="25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1"/>
      <c r="C313" s="21"/>
      <c r="D313" s="21"/>
      <c r="E313" s="21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1"/>
      <c r="C314" s="21"/>
      <c r="D314" s="21"/>
      <c r="E314" s="21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1"/>
      <c r="C315" s="21"/>
      <c r="D315" s="21"/>
      <c r="E315" s="21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1"/>
      <c r="C316" s="21"/>
      <c r="D316" s="21"/>
      <c r="E316" s="21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1"/>
      <c r="C317" s="21"/>
      <c r="D317" s="21"/>
      <c r="E317" s="21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1"/>
      <c r="C318" s="21"/>
      <c r="D318" s="21"/>
      <c r="E318" s="21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DM373" s="1"/>
      <c r="DN373" s="1"/>
      <c r="DO373" s="1"/>
      <c r="DP373" s="1"/>
      <c r="DQ373" s="1"/>
      <c r="DR373" s="1"/>
      <c r="DS373" s="1"/>
      <c r="DT373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Weekly Overview</vt:lpstr>
      <vt:lpstr>Details 2024-01-15</vt:lpstr>
      <vt:lpstr>Details 2024-01-16</vt:lpstr>
      <vt:lpstr>Details 2024-01-17</vt:lpstr>
      <vt:lpstr>Details 2024-01-18</vt:lpstr>
      <vt:lpstr>Details 2024-01-19</vt:lpstr>
      <vt:lpstr>'Weekly Overview'!Druckbereich</vt:lpstr>
      <vt:lpstr>'Details 2024-01-15'!Drucktitel</vt:lpstr>
      <vt:lpstr>'Details 2024-01-16'!Drucktitel</vt:lpstr>
      <vt:lpstr>'Details 2024-01-17'!Drucktitel</vt:lpstr>
      <vt:lpstr>'Details 2024-01-18'!Drucktitel</vt:lpstr>
      <vt:lpstr>'Details 2024-01-19'!Drucktitel</vt:lpstr>
      <vt:lpstr>'Weekly Overview'!Drucktitel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2024-01-22T07:02:06Z</dcterms:modified>
</cp:coreProperties>
</file>