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codeName="ThisWorkbook" defaultThemeVersion="124226"/>
  <xr:revisionPtr revIDLastSave="0" documentId="13_ncr:1_{C5208E55-F225-46E3-B15C-51C5C5888BA9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1-13" sheetId="91" r:id="rId2"/>
    <sheet name="Details 2023-11-14" sheetId="92" r:id="rId3"/>
    <sheet name="Details 2023-11-15" sheetId="94" r:id="rId4"/>
    <sheet name="Details 2023-11-16" sheetId="95" r:id="rId5"/>
    <sheet name="Details 2023-11-17" sheetId="96" r:id="rId6"/>
  </sheets>
  <definedNames>
    <definedName name="_xlnm.Print_Area" localSheetId="0">'Weekly Overview'!$A$1:$H$13</definedName>
    <definedName name="_xlnm.Print_Titles" localSheetId="1">'Details 2023-11-13'!$6:$7</definedName>
    <definedName name="_xlnm.Print_Titles" localSheetId="2">'Details 2023-11-14'!$6:$7</definedName>
    <definedName name="_xlnm.Print_Titles" localSheetId="3">'Details 2023-11-15'!$6:$7</definedName>
    <definedName name="_xlnm.Print_Titles" localSheetId="4">'Details 2023-11-16'!$6:$7</definedName>
    <definedName name="_xlnm.Print_Titles" localSheetId="5">'Details 2023-11-17'!$6:$7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4" l="1"/>
  <c r="D7" i="94"/>
  <c r="D7" i="92"/>
  <c r="D7" i="95" l="1"/>
  <c r="D7" i="96" l="1"/>
  <c r="E7" i="95" l="1"/>
  <c r="D7" i="91"/>
  <c r="E7" i="96" l="1"/>
  <c r="D12" i="79" s="1"/>
  <c r="C12" i="79"/>
  <c r="D11" i="79"/>
  <c r="C11" i="79"/>
  <c r="E11" i="79" l="1"/>
  <c r="E12" i="79"/>
  <c r="E7" i="92"/>
  <c r="C10" i="79" l="1"/>
  <c r="D9" i="79"/>
  <c r="D10" i="79" l="1"/>
  <c r="C9" i="79"/>
  <c r="B9" i="79"/>
  <c r="B10" i="79" s="1"/>
  <c r="B11" i="79" s="1"/>
  <c r="B12" i="79" s="1"/>
  <c r="E10" i="79" l="1"/>
  <c r="E7" i="91"/>
  <c r="D8" i="79" s="1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<sst xmlns="http://schemas.openxmlformats.org/spreadsheetml/2006/main" count="150" uniqueCount="12">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</sst>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4596</v>
      </c>
      <c r="D7" s="23">
        <f>E7/C7</f>
        <v>20.950761531766755</v>
      </c>
      <c r="E7" s="24">
        <f>+SUM(E8:E12)</f>
        <v>96289.700000000012</v>
      </c>
      <c r="F7" s="8" t="s">
        <v>0</v>
      </c>
      <c r="G7" s="6" t="s">
        <v>3</v>
      </c>
    </row>
    <row r="8" spans="1:124" s="5" customFormat="1">
      <c r="A8" s="11"/>
      <c r="B8" s="14">
        <v>45243</v>
      </c>
      <c r="C8" s="30">
        <f>'Details 2023-11-13'!D7</f>
        <v>500</v>
      </c>
      <c r="D8" s="31">
        <f>'Details 2023-11-13'!E7</f>
        <v>20.95</v>
      </c>
      <c r="E8" s="33">
        <f>+C8*D8</f>
        <v>10475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45244</v>
      </c>
      <c r="C9" s="30">
        <f>'Details 2023-11-14'!D7</f>
        <v>1017</v>
      </c>
      <c r="D9" s="31">
        <f>'Details 2023-11-14'!E7</f>
        <v>21.001671583087514</v>
      </c>
      <c r="E9" s="33">
        <f>+C9*D9</f>
        <v>21358.7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45245</v>
      </c>
      <c r="C10" s="30">
        <f>'Details 2023-11-15'!D7</f>
        <v>1027</v>
      </c>
      <c r="D10" s="31">
        <f>'Details 2023-11-15'!E7</f>
        <v>20.88763388510224</v>
      </c>
      <c r="E10" s="33">
        <f>+C10*D10</f>
        <v>21451.599999999999</v>
      </c>
      <c r="F10" s="15" t="s">
        <v>0</v>
      </c>
      <c r="G10" s="16" t="s">
        <v>3</v>
      </c>
    </row>
    <row r="11" spans="1:124">
      <c r="B11" s="14">
        <f t="shared" si="0"/>
        <v>45246</v>
      </c>
      <c r="C11" s="30">
        <f>'Details 2023-11-16'!D7</f>
        <v>1038</v>
      </c>
      <c r="D11" s="31">
        <f>'Details 2023-11-16'!E7</f>
        <v>20.954142581888249</v>
      </c>
      <c r="E11" s="33">
        <f t="shared" ref="E11:E12" si="1">+C11*D11</f>
        <v>21750.400000000001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45247</v>
      </c>
      <c r="C12" s="30">
        <f>'Details 2023-11-17'!D7</f>
        <v>1014</v>
      </c>
      <c r="D12" s="31">
        <f>'Details 2023-11-17'!E7</f>
        <v>20.960552268244577</v>
      </c>
      <c r="E12" s="33">
        <f t="shared" si="1"/>
        <v>21254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9"/>
  <sheetViews>
    <sheetView showGridLines="0" zoomScaleNormal="100" workbookViewId="0">
      <selection activeCell="B15" sqref="B15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500</v>
      </c>
      <c r="E7" s="23">
        <f>+SUMPRODUCT(D8:D1547,E8:E1547)/D7</f>
        <v>20.95</v>
      </c>
      <c r="F7" s="8" t="s">
        <v>0</v>
      </c>
      <c r="G7" s="6" t="s">
        <v>3</v>
      </c>
    </row>
    <row r="8" spans="1:124" s="5" customFormat="1">
      <c r="A8" s="11"/>
      <c r="B8" s="14">
        <v>45243</v>
      </c>
      <c r="C8" s="29">
        <v>0.39752314814541023</v>
      </c>
      <c r="D8" s="30">
        <v>126</v>
      </c>
      <c r="E8" s="31">
        <v>21.1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45243</v>
      </c>
      <c r="C9" s="29">
        <v>0.39752314814541023</v>
      </c>
      <c r="D9" s="30">
        <v>124</v>
      </c>
      <c r="E9" s="31">
        <v>21.1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45243</v>
      </c>
      <c r="C10" s="29">
        <v>0.63835648148233304</v>
      </c>
      <c r="D10" s="30">
        <v>250</v>
      </c>
      <c r="E10" s="31">
        <v>20.8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9"/>
  <sheetViews>
    <sheetView showGridLines="0" zoomScaleNormal="100" workbookViewId="0">
      <selection activeCell="D7" sqref="D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+SUM(D8:D18)</f>
        <v>1017</v>
      </c>
      <c r="E7" s="23">
        <f>+SUMPRODUCT(D8:D1537,E8:E1537)/D7</f>
        <v>21.001671583087514</v>
      </c>
      <c r="F7" s="8" t="s">
        <v>0</v>
      </c>
      <c r="G7" s="6" t="s">
        <v>3</v>
      </c>
    </row>
    <row r="8" spans="1:124" s="5" customFormat="1">
      <c r="A8" s="11"/>
      <c r="B8" s="14">
        <v>45244</v>
      </c>
      <c r="C8" s="29">
        <v>0.39050925926130731</v>
      </c>
      <c r="D8" s="30">
        <v>200</v>
      </c>
      <c r="E8" s="31">
        <v>20.9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45244</v>
      </c>
      <c r="C9" s="29">
        <v>0.50620370370597811</v>
      </c>
      <c r="D9" s="30">
        <v>75</v>
      </c>
      <c r="E9" s="31">
        <v>20.9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45244</v>
      </c>
      <c r="C10" s="29">
        <v>0.5066435185217415</v>
      </c>
      <c r="D10" s="30">
        <v>90</v>
      </c>
      <c r="E10" s="31">
        <v>20.9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45244</v>
      </c>
      <c r="C11" s="29">
        <v>0.50712962963007158</v>
      </c>
      <c r="D11" s="30">
        <v>35</v>
      </c>
      <c r="E11" s="31">
        <v>20.9</v>
      </c>
      <c r="F11" s="15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45244</v>
      </c>
      <c r="C12" s="29">
        <v>0.69988425925839692</v>
      </c>
      <c r="D12" s="30">
        <v>64</v>
      </c>
      <c r="E12" s="31">
        <v>21</v>
      </c>
      <c r="F12" s="15" t="s">
        <v>0</v>
      </c>
      <c r="G12" s="16" t="s">
        <v>3</v>
      </c>
    </row>
    <row r="13" spans="1:124">
      <c r="B13" s="14">
        <v>45244</v>
      </c>
      <c r="C13" s="29">
        <v>0.70046296296641231</v>
      </c>
      <c r="D13" s="30">
        <v>76</v>
      </c>
      <c r="E13" s="31">
        <v>21</v>
      </c>
      <c r="F13" s="15" t="s">
        <v>0</v>
      </c>
      <c r="G13" s="16" t="s">
        <v>3</v>
      </c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45244</v>
      </c>
      <c r="C14" s="29">
        <v>0.70090277777489973</v>
      </c>
      <c r="D14" s="30">
        <v>60</v>
      </c>
      <c r="E14" s="31">
        <v>21</v>
      </c>
      <c r="F14" s="15" t="s">
        <v>0</v>
      </c>
      <c r="G14" s="16" t="s">
        <v>3</v>
      </c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45244</v>
      </c>
      <c r="C15" s="29">
        <v>0.711076388892252</v>
      </c>
      <c r="D15" s="30">
        <v>113</v>
      </c>
      <c r="E15" s="31">
        <v>21.1</v>
      </c>
      <c r="F15" s="15" t="s">
        <v>0</v>
      </c>
      <c r="G15" s="16" t="s">
        <v>3</v>
      </c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4">
        <v>45244</v>
      </c>
      <c r="C16" s="29">
        <v>0.71153935185429873</v>
      </c>
      <c r="D16" s="30">
        <v>107</v>
      </c>
      <c r="E16" s="31">
        <v>21.1</v>
      </c>
      <c r="F16" s="15" t="s">
        <v>0</v>
      </c>
      <c r="G16" s="16" t="s">
        <v>3</v>
      </c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4">
        <v>45244</v>
      </c>
      <c r="C17" s="29">
        <v>0.71202546296262881</v>
      </c>
      <c r="D17" s="30">
        <v>115</v>
      </c>
      <c r="E17" s="31">
        <v>21.1</v>
      </c>
      <c r="F17" s="15" t="s">
        <v>0</v>
      </c>
      <c r="G17" s="16" t="s">
        <v>3</v>
      </c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4">
        <v>45244</v>
      </c>
      <c r="C18" s="29">
        <v>0.71250000000145519</v>
      </c>
      <c r="D18" s="30">
        <v>82</v>
      </c>
      <c r="E18" s="31">
        <v>21.1</v>
      </c>
      <c r="F18" s="15" t="s">
        <v>0</v>
      </c>
      <c r="G18" s="16" t="s">
        <v>3</v>
      </c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DM379" s="1"/>
      <c r="DN379" s="1"/>
      <c r="DO379" s="1"/>
      <c r="DP379" s="1"/>
      <c r="DQ379" s="1"/>
      <c r="DR379" s="1"/>
      <c r="DS379" s="1"/>
      <c r="DT37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0"/>
  <sheetViews>
    <sheetView showGridLines="0" zoomScaleNormal="100" workbookViewId="0">
      <selection activeCell="F16" sqref="F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+SUM(D8:D17)</f>
        <v>1027</v>
      </c>
      <c r="E7" s="23">
        <f>+SUMPRODUCT(D8:D1548,E8:E1548)/D7</f>
        <v>20.88763388510224</v>
      </c>
      <c r="F7" s="8" t="s">
        <v>0</v>
      </c>
      <c r="G7" s="6" t="s">
        <v>3</v>
      </c>
    </row>
    <row r="8" spans="1:124" s="5" customFormat="1">
      <c r="A8" s="11"/>
      <c r="B8" s="14">
        <v>45245</v>
      </c>
      <c r="C8" s="29">
        <v>0.41738425925723277</v>
      </c>
      <c r="D8" s="30">
        <v>239</v>
      </c>
      <c r="E8" s="31">
        <v>21.2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45245</v>
      </c>
      <c r="C9" s="29">
        <v>0.41738425925723277</v>
      </c>
      <c r="D9" s="30">
        <v>9</v>
      </c>
      <c r="E9" s="31">
        <v>21.2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45245</v>
      </c>
      <c r="C10" s="29">
        <v>0.41738425925723277</v>
      </c>
      <c r="D10" s="30">
        <v>2</v>
      </c>
      <c r="E10" s="31">
        <v>21.2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45245</v>
      </c>
      <c r="C11" s="29">
        <v>0.46250000000145519</v>
      </c>
      <c r="D11" s="30">
        <v>150</v>
      </c>
      <c r="E11" s="31">
        <v>20.8</v>
      </c>
      <c r="F11" s="32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45245</v>
      </c>
      <c r="C12" s="29">
        <v>0.47177083333372138</v>
      </c>
      <c r="D12" s="30">
        <v>100</v>
      </c>
      <c r="E12" s="31">
        <v>20.7</v>
      </c>
      <c r="F12" s="32" t="s">
        <v>0</v>
      </c>
      <c r="G12" s="16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45245</v>
      </c>
      <c r="C13" s="29">
        <v>0.71240740740904585</v>
      </c>
      <c r="D13" s="30">
        <v>113</v>
      </c>
      <c r="E13" s="31">
        <v>20.8</v>
      </c>
      <c r="F13" s="32" t="s">
        <v>0</v>
      </c>
      <c r="G13" s="16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45245</v>
      </c>
      <c r="C14" s="29">
        <v>0.71293981481721858</v>
      </c>
      <c r="D14" s="30">
        <v>136</v>
      </c>
      <c r="E14" s="31">
        <v>20.8</v>
      </c>
      <c r="F14" s="32" t="s">
        <v>0</v>
      </c>
      <c r="G14" s="16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45245</v>
      </c>
      <c r="C15" s="29">
        <v>0.713414351848769</v>
      </c>
      <c r="D15" s="30">
        <v>136</v>
      </c>
      <c r="E15" s="31">
        <v>20.8</v>
      </c>
      <c r="F15" s="32" t="s">
        <v>0</v>
      </c>
      <c r="G15" s="16" t="s">
        <v>3</v>
      </c>
      <c r="DM15" s="1"/>
      <c r="DN15" s="1"/>
      <c r="DO15" s="1"/>
      <c r="DP15" s="1"/>
      <c r="DQ15" s="1"/>
      <c r="DR15" s="1"/>
      <c r="DS15" s="1"/>
      <c r="DT15" s="1"/>
    </row>
    <row r="16" spans="1:124">
      <c r="B16" s="14">
        <v>45245</v>
      </c>
      <c r="C16" s="29">
        <v>0.71390046296437504</v>
      </c>
      <c r="D16" s="30">
        <v>136</v>
      </c>
      <c r="E16" s="31">
        <v>20.8</v>
      </c>
      <c r="F16" s="32" t="s">
        <v>0</v>
      </c>
      <c r="G16" s="16" t="s">
        <v>3</v>
      </c>
      <c r="DM16" s="1"/>
      <c r="DN16" s="1"/>
      <c r="DO16" s="1"/>
      <c r="DP16" s="1"/>
      <c r="DQ16" s="1"/>
      <c r="DR16" s="1"/>
      <c r="DS16" s="1"/>
      <c r="DT16" s="1"/>
    </row>
    <row r="17" spans="2:124">
      <c r="B17" s="14">
        <v>45245</v>
      </c>
      <c r="C17" s="29">
        <v>0.71436342592642177</v>
      </c>
      <c r="D17" s="30">
        <v>6</v>
      </c>
      <c r="E17" s="31">
        <v>20.8</v>
      </c>
      <c r="F17" s="32" t="s">
        <v>0</v>
      </c>
      <c r="G17" s="16" t="s">
        <v>3</v>
      </c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91"/>
  <sheetViews>
    <sheetView showGridLines="0" zoomScaleNormal="100" workbookViewId="0">
      <selection activeCell="D16" sqref="D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+SUM(D8:D14)</f>
        <v>1038</v>
      </c>
      <c r="E7" s="23">
        <f>+SUMPRODUCT(D8:D1544,E8:E1544)/D7</f>
        <v>20.954142581888249</v>
      </c>
      <c r="F7" s="8" t="s">
        <v>0</v>
      </c>
      <c r="G7" s="6" t="s">
        <v>3</v>
      </c>
    </row>
    <row r="8" spans="1:124" s="5" customFormat="1">
      <c r="A8" s="11"/>
      <c r="B8" s="14">
        <v>45246</v>
      </c>
      <c r="C8" s="29">
        <v>0.43798611110833008</v>
      </c>
      <c r="D8" s="30">
        <v>123</v>
      </c>
      <c r="E8" s="31">
        <v>21.2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45246</v>
      </c>
      <c r="C9" s="29">
        <v>0.43843750000087311</v>
      </c>
      <c r="D9" s="30">
        <v>77</v>
      </c>
      <c r="E9" s="31">
        <v>21.2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45246</v>
      </c>
      <c r="C10" s="29">
        <v>0.50844907407736173</v>
      </c>
      <c r="D10" s="30">
        <v>105</v>
      </c>
      <c r="E10" s="31">
        <v>21.2</v>
      </c>
      <c r="F10" s="15" t="s">
        <v>0</v>
      </c>
      <c r="G10" s="16" t="s">
        <v>3</v>
      </c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45246</v>
      </c>
      <c r="C11" s="29">
        <v>0.50892361110891216</v>
      </c>
      <c r="D11" s="30">
        <v>95</v>
      </c>
      <c r="E11" s="31">
        <v>21.2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45246</v>
      </c>
      <c r="C12" s="29">
        <v>0.64718749999883585</v>
      </c>
      <c r="D12" s="30">
        <v>140</v>
      </c>
      <c r="E12" s="31">
        <v>20.8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45246</v>
      </c>
      <c r="C13" s="29">
        <v>0.6471990740756155</v>
      </c>
      <c r="D13" s="30">
        <v>60</v>
      </c>
      <c r="E13" s="31">
        <v>20.8</v>
      </c>
      <c r="F13" s="15" t="s">
        <v>0</v>
      </c>
      <c r="G13" s="16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45246</v>
      </c>
      <c r="C14" s="29">
        <v>0.70922453703678912</v>
      </c>
      <c r="D14" s="30">
        <v>438</v>
      </c>
      <c r="E14" s="31">
        <v>20.8</v>
      </c>
      <c r="F14" s="15" t="s">
        <v>0</v>
      </c>
      <c r="G14" s="16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1014</v>
      </c>
      <c r="E7" s="23">
        <f>+SUMPRODUCT(D8:D1547,E8:E1547)/D7</f>
        <v>20.960552268244577</v>
      </c>
      <c r="F7" s="8" t="s">
        <v>0</v>
      </c>
      <c r="G7" s="6" t="s">
        <v>3</v>
      </c>
    </row>
    <row r="8" spans="1:124" s="5" customFormat="1">
      <c r="A8" s="11"/>
      <c r="B8" s="14">
        <v>45247</v>
      </c>
      <c r="C8" s="29">
        <v>0.38625000000320142</v>
      </c>
      <c r="D8" s="30">
        <v>200</v>
      </c>
      <c r="E8" s="31">
        <v>20.8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45247</v>
      </c>
      <c r="C9" s="29">
        <v>0.45954861111385981</v>
      </c>
      <c r="D9" s="30">
        <v>114</v>
      </c>
      <c r="E9" s="31">
        <v>21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45247</v>
      </c>
      <c r="C10" s="29">
        <v>0.46001157407590654</v>
      </c>
      <c r="D10" s="30">
        <v>86</v>
      </c>
      <c r="E10" s="31">
        <v>21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4">
        <v>45247</v>
      </c>
      <c r="C11" s="29">
        <v>0.61994212962599704</v>
      </c>
      <c r="D11" s="30">
        <v>200</v>
      </c>
      <c r="E11" s="31">
        <v>21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45247</v>
      </c>
      <c r="C12" s="29">
        <v>0.6808912037013215</v>
      </c>
      <c r="D12" s="30">
        <v>120</v>
      </c>
      <c r="E12" s="31">
        <v>21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45247</v>
      </c>
      <c r="C13" s="29">
        <v>0.68104166666307719</v>
      </c>
      <c r="D13" s="30">
        <v>294</v>
      </c>
      <c r="E13" s="31">
        <v>21</v>
      </c>
      <c r="F13" s="15" t="s">
        <v>0</v>
      </c>
      <c r="G13" s="16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2023-11-13</vt:lpstr>
      <vt:lpstr>Details 2023-11-14</vt:lpstr>
      <vt:lpstr>Details 2023-11-15</vt:lpstr>
      <vt:lpstr>Details 2023-11-16</vt:lpstr>
      <vt:lpstr>Details 2023-11-17</vt:lpstr>
      <vt:lpstr>'Weekly Overview'!Druckbereich</vt:lpstr>
      <vt:lpstr>'Details 2023-11-13'!Drucktitel</vt:lpstr>
      <vt:lpstr>'Details 2023-11-14'!Drucktitel</vt:lpstr>
      <vt:lpstr>'Details 2023-11-15'!Drucktitel</vt:lpstr>
      <vt:lpstr>'Details 2023-11-16'!Drucktitel</vt:lpstr>
      <vt:lpstr>'Details 2023-11-17'!Drucktitel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2023-11-20T07:19:57Z</dcterms:modified>
</cp:coreProperties>
</file>