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filterPrivacy="1" codeName="ThisWorkbook" defaultThemeVersion="124226"/>
  <xr:revisionPtr revIDLastSave="0" documentId="13_ncr:1_{8E3CDC54-F94B-4300-AB9C-342EFF90FF74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eekly Overview" sheetId="79" r:id="rId1"/>
    <sheet name="Details 2023-12-11" sheetId="91" r:id="rId2"/>
    <sheet name="Details 2023-12-12" sheetId="92" r:id="rId3"/>
    <sheet name="Details 2023-12-13" sheetId="94" r:id="rId4"/>
    <sheet name="Details 2023-12-14" sheetId="95" r:id="rId5"/>
    <sheet name="Details 2023-12-15" sheetId="96" r:id="rId6"/>
  </sheets>
  <definedNames>
    <definedName name="_xlnm.Print_Area" localSheetId="0">'Weekly Overview'!$A$1:$H$13</definedName>
    <definedName name="_xlnm.Print_Titles" localSheetId="1">'Details 2023-12-11'!$6:$7</definedName>
    <definedName name="_xlnm.Print_Titles" localSheetId="2">'Details 2023-12-12'!$6:$7</definedName>
    <definedName name="_xlnm.Print_Titles" localSheetId="3">'Details 2023-12-13'!$6:$7</definedName>
    <definedName name="_xlnm.Print_Titles" localSheetId="4">'Details 2023-12-14'!$6:$7</definedName>
    <definedName name="_xlnm.Print_Titles" localSheetId="5">'Details 2023-12-15'!$6:$7</definedName>
    <definedName name="_xlnm.Print_Titles" localSheetId="0">'Weekly Overview'!$6:$7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E7" i="96" l="1"/>
  <c r="D7" i="96"/>
  <c r="E7" i="95"/>
  <c r="D7" i="95"/>
  <c r="E7" i="94"/>
  <c r="D7" i="94"/>
  <c r="E7" i="92"/>
  <c r="D7" i="92"/>
  <c r="E7" i="91" l="1"/>
  <c r="D7" i="91"/>
  <c r="D12" i="79" l="1"/>
  <c r="C12" i="79"/>
  <c r="D11" i="79"/>
  <c r="C11" i="79"/>
  <c r="E11" i="79" l="1"/>
  <c r="E12" i="79"/>
  <c r="C10" i="79" l="1"/>
  <c r="D9" i="79"/>
  <c r="D10" i="79" l="1"/>
  <c r="C9" i="79"/>
  <c r="B9" i="79"/>
  <c r="B10" i="79" s="1"/>
  <c r="B11" i="79" s="1"/>
  <c r="B12" i="79" s="1"/>
  <c r="E10" i="79" l="1"/>
  <c r="D8" i="79"/>
  <c r="C8" i="79"/>
  <c r="C7" i="79" s="1"/>
  <c r="E9" i="79"/>
  <c r="E8" i="79" l="1"/>
  <c r="E7" i="79" l="1"/>
  <c r="D7" i="79" s="1"/>
</calcChain>
</file>

<file path=xl/sharedStrings.xml><?xml version="1.0" encoding="utf-8"?>
<sst xmlns="http://schemas.openxmlformats.org/spreadsheetml/2006/main" count="100" uniqueCount="12">
  <si>
    <t>EUR</t>
  </si>
  <si>
    <t>Total</t>
  </si>
  <si>
    <t>Fabasoft AG</t>
  </si>
  <si>
    <t>XETRA</t>
  </si>
  <si>
    <t>ISIN AT0000785407</t>
  </si>
  <si>
    <t>Date</t>
  </si>
  <si>
    <t>Number of shares repurchased</t>
  </si>
  <si>
    <t>Share Price</t>
  </si>
  <si>
    <t>Gross purchase price</t>
  </si>
  <si>
    <t>Currency</t>
  </si>
  <si>
    <t>Trading place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</si>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</sst>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  <font>
      <sz val="10"/>
      <color theme="1"/>
      <name val="Lato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8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  <xf numFmtId="0" fontId="53" fillId="0" borderId="0"/>
  </cellStyleXfs>
  <cellXfs count="35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8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Standard 2" xfId="337" xr:uid="{00000000-0005-0000-0000-00007F010000}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6" sqref="B6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2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4</v>
      </c>
      <c r="C3" s="13"/>
      <c r="D3" s="11"/>
      <c r="E3" s="11"/>
      <c r="F3" s="11"/>
      <c r="G3" s="11"/>
    </row>
    <row r="4" spans="1:124" s="4" customFormat="1" ht="12.75" customHeight="1">
      <c r="A4" s="3"/>
      <c r="B4" s="34"/>
      <c r="C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8" t="s">
        <v>6</v>
      </c>
      <c r="D6" s="28" t="s">
        <v>7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7">
        <f>+SUM(C8:C12)</f>
        <v>4979</v>
      </c>
      <c r="D7" s="23">
        <f>E7/C7</f>
        <v>19.939445671821652</v>
      </c>
      <c r="E7" s="24">
        <f>+SUM(E8:E12)</f>
        <v>99278.5</v>
      </c>
      <c r="F7" s="8" t="s">
        <v>0</v>
      </c>
      <c r="G7" s="6" t="s">
        <v>3</v>
      </c>
    </row>
    <row r="8" spans="1:124" s="5" customFormat="1">
      <c r="A8" s="11"/>
      <c r="B8" s="14">
        <v>45271</v>
      </c>
      <c r="C8" s="30">
        <f>'Details 2023-12-11'!D7</f>
        <v>916</v>
      </c>
      <c r="D8" s="31">
        <f>'Details 2023-12-11'!E7</f>
        <v>20.3</v>
      </c>
      <c r="E8" s="33">
        <f>+C8*D8</f>
        <v>18594.8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f>+B8+1</f>
        <v>45272</v>
      </c>
      <c r="C9" s="30">
        <f>'Details 2023-12-12'!D7</f>
        <v>997</v>
      </c>
      <c r="D9" s="31">
        <f>'Details 2023-12-12'!E7</f>
        <v>19.983650952858575</v>
      </c>
      <c r="E9" s="33">
        <f>+C9*D9</f>
        <v>19923.7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4">
        <f t="shared" ref="B10:B12" si="0">+B9+1</f>
        <v>45273</v>
      </c>
      <c r="C10" s="30">
        <f>'Details 2023-12-13'!D7</f>
        <v>997</v>
      </c>
      <c r="D10" s="31">
        <f>'Details 2023-12-13'!E7</f>
        <v>19.799749247743232</v>
      </c>
      <c r="E10" s="33">
        <f>+C10*D10</f>
        <v>19740.350000000002</v>
      </c>
      <c r="F10" s="15" t="s">
        <v>0</v>
      </c>
      <c r="G10" s="16" t="s">
        <v>3</v>
      </c>
    </row>
    <row r="11" spans="1:124">
      <c r="B11" s="14">
        <f t="shared" si="0"/>
        <v>45274</v>
      </c>
      <c r="C11" s="30">
        <f>'Details 2023-12-14'!D7</f>
        <v>1000</v>
      </c>
      <c r="D11" s="31">
        <f>'Details 2023-12-14'!E7</f>
        <v>19.8</v>
      </c>
      <c r="E11" s="33">
        <f t="shared" ref="E11:E12" si="1">+C11*D11</f>
        <v>19800</v>
      </c>
      <c r="F11" s="15" t="s">
        <v>0</v>
      </c>
      <c r="G11" s="16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f t="shared" si="0"/>
        <v>45275</v>
      </c>
      <c r="C12" s="30">
        <f>'Details 2023-12-15'!D7</f>
        <v>1069</v>
      </c>
      <c r="D12" s="31">
        <f>'Details 2023-12-15'!E7</f>
        <v>19.850000000000001</v>
      </c>
      <c r="E12" s="33">
        <f t="shared" si="1"/>
        <v>21219.65</v>
      </c>
      <c r="F12" s="15" t="s">
        <v>0</v>
      </c>
      <c r="G12" s="16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4"/>
  <sheetViews>
    <sheetView showGridLines="0" zoomScaleNormal="100" workbookViewId="0">
      <selection activeCell="C17" sqref="C17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+SUM(D8:D8)</f>
        <v>916</v>
      </c>
      <c r="E7" s="23">
        <f>+SUMPRODUCT(D8:D1542,E8:E1542)/D7</f>
        <v>20.3</v>
      </c>
      <c r="F7" s="8" t="s">
        <v>0</v>
      </c>
      <c r="G7" s="6" t="s">
        <v>3</v>
      </c>
    </row>
    <row r="8" spans="1:124" s="5" customFormat="1">
      <c r="A8" s="11"/>
      <c r="B8" s="14">
        <v>45271</v>
      </c>
      <c r="C8" s="29">
        <v>0.38541666666666669</v>
      </c>
      <c r="D8" s="30">
        <v>916</v>
      </c>
      <c r="E8" s="31">
        <v>20.3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DM384" s="1"/>
      <c r="DN384" s="1"/>
      <c r="DO384" s="1"/>
      <c r="DP384" s="1"/>
      <c r="DQ384" s="1"/>
      <c r="DR384" s="1"/>
      <c r="DS384" s="1"/>
      <c r="DT384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67"/>
  <sheetViews>
    <sheetView showGridLines="0" zoomScaleNormal="100" workbookViewId="0">
      <selection activeCell="B16" sqref="B16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+SUM(D8:D11)</f>
        <v>997</v>
      </c>
      <c r="E7" s="23">
        <f>+SUMPRODUCT(D8:D1525,E8:E1525)/D7</f>
        <v>19.983650952858575</v>
      </c>
      <c r="F7" s="8" t="s">
        <v>0</v>
      </c>
      <c r="G7" s="6" t="s">
        <v>3</v>
      </c>
    </row>
    <row r="8" spans="1:124" s="5" customFormat="1">
      <c r="A8" s="11"/>
      <c r="B8" s="14">
        <v>45272</v>
      </c>
      <c r="C8" s="29">
        <v>0.38571759259502869</v>
      </c>
      <c r="D8" s="30">
        <v>250</v>
      </c>
      <c r="E8" s="31">
        <v>19.75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4">
        <v>45272</v>
      </c>
      <c r="C9" s="29">
        <v>0.49365740740904585</v>
      </c>
      <c r="D9" s="30">
        <v>90</v>
      </c>
      <c r="E9" s="31">
        <v>19.8</v>
      </c>
      <c r="F9" s="15" t="s">
        <v>0</v>
      </c>
      <c r="G9" s="16" t="s">
        <v>3</v>
      </c>
      <c r="M9" s="25"/>
      <c r="DM9" s="1"/>
      <c r="DN9" s="1"/>
      <c r="DO9" s="1"/>
      <c r="DP9" s="1"/>
      <c r="DQ9" s="1"/>
      <c r="DR9" s="1"/>
      <c r="DS9" s="1"/>
      <c r="DT9" s="1"/>
    </row>
    <row r="10" spans="1:124">
      <c r="B10" s="14">
        <v>45272</v>
      </c>
      <c r="C10" s="29">
        <v>0.49365740740904585</v>
      </c>
      <c r="D10" s="30">
        <v>5</v>
      </c>
      <c r="E10" s="31">
        <v>19.8</v>
      </c>
      <c r="F10" s="15" t="s">
        <v>0</v>
      </c>
      <c r="G10" s="16" t="s">
        <v>3</v>
      </c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4">
        <v>45272</v>
      </c>
      <c r="C11" s="29">
        <v>0.60846064814541023</v>
      </c>
      <c r="D11" s="30">
        <v>652</v>
      </c>
      <c r="E11" s="31">
        <v>20.100000000000001</v>
      </c>
      <c r="F11" s="15" t="s">
        <v>0</v>
      </c>
      <c r="G11" s="16" t="s">
        <v>3</v>
      </c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1"/>
      <c r="C307" s="21"/>
      <c r="D307" s="21"/>
      <c r="E307" s="21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1"/>
      <c r="C308" s="21"/>
      <c r="D308" s="21"/>
      <c r="E308" s="21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1"/>
      <c r="C309" s="21"/>
      <c r="D309" s="21"/>
      <c r="E309" s="21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1"/>
      <c r="C310" s="21"/>
      <c r="D310" s="21"/>
      <c r="E310" s="21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1"/>
      <c r="C311" s="21"/>
      <c r="D311" s="21"/>
      <c r="E311" s="21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1"/>
      <c r="C312" s="21"/>
      <c r="D312" s="21"/>
      <c r="E312" s="21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1"/>
      <c r="C313" s="21"/>
      <c r="D313" s="21"/>
      <c r="E313" s="21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1"/>
      <c r="C314" s="21"/>
      <c r="D314" s="21"/>
      <c r="E314" s="21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1"/>
      <c r="C315" s="21"/>
      <c r="D315" s="21"/>
      <c r="E315" s="21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1"/>
      <c r="C316" s="21"/>
      <c r="D316" s="21"/>
      <c r="E316" s="21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DM367" s="1"/>
      <c r="DN367" s="1"/>
      <c r="DO367" s="1"/>
      <c r="DP367" s="1"/>
      <c r="DQ367" s="1"/>
      <c r="DR367" s="1"/>
      <c r="DS367" s="1"/>
      <c r="DT367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1"/>
  <sheetViews>
    <sheetView showGridLines="0" zoomScaleNormal="100" workbookViewId="0">
      <selection activeCell="B16" sqref="B16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+SUM(D8:D9)</f>
        <v>997</v>
      </c>
      <c r="E7" s="23">
        <f>+SUMPRODUCT(D8:D1539,E8:E1539)/D7</f>
        <v>19.799749247743232</v>
      </c>
      <c r="F7" s="8" t="s">
        <v>0</v>
      </c>
      <c r="G7" s="6" t="s">
        <v>3</v>
      </c>
    </row>
    <row r="8" spans="1:124" s="5" customFormat="1">
      <c r="A8" s="11"/>
      <c r="B8" s="14">
        <v>45273</v>
      </c>
      <c r="C8" s="29">
        <v>0.390555555553874</v>
      </c>
      <c r="D8" s="30">
        <v>5</v>
      </c>
      <c r="E8" s="31">
        <v>19.75</v>
      </c>
      <c r="F8" s="32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45273</v>
      </c>
      <c r="C9" s="29">
        <v>0.390555555553874</v>
      </c>
      <c r="D9" s="30">
        <v>992</v>
      </c>
      <c r="E9" s="31">
        <v>19.8</v>
      </c>
      <c r="F9" s="32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DM381" s="1"/>
      <c r="DN381" s="1"/>
      <c r="DO381" s="1"/>
      <c r="DP381" s="1"/>
      <c r="DQ381" s="1"/>
      <c r="DR381" s="1"/>
      <c r="DS381" s="1"/>
      <c r="DT381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81DF-92D7-43EB-B4FC-7A36F2523953}">
  <sheetPr>
    <pageSetUpPr fitToPage="1"/>
  </sheetPr>
  <dimension ref="A1:DT378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+SUM(D8:D8)</f>
        <v>1000</v>
      </c>
      <c r="E7" s="23">
        <f>+SUMPRODUCT(D8:D1531,E8:E1531)/D7</f>
        <v>19.8</v>
      </c>
      <c r="F7" s="8" t="s">
        <v>0</v>
      </c>
      <c r="G7" s="6" t="s">
        <v>3</v>
      </c>
    </row>
    <row r="8" spans="1:124" s="5" customFormat="1">
      <c r="A8" s="11"/>
      <c r="B8" s="14">
        <v>45274</v>
      </c>
      <c r="C8" s="29">
        <v>0.38171296296059154</v>
      </c>
      <c r="D8" s="30">
        <v>1000</v>
      </c>
      <c r="E8" s="31">
        <v>19.8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M9" s="25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DM378" s="1"/>
      <c r="DN378" s="1"/>
      <c r="DO378" s="1"/>
      <c r="DP378" s="1"/>
      <c r="DQ378" s="1"/>
      <c r="DR378" s="1"/>
      <c r="DS378" s="1"/>
      <c r="DT378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EACC-C73F-45F0-BBAF-646976FC38E9}">
  <sheetPr>
    <pageSetUpPr fitToPage="1"/>
  </sheetPr>
  <dimension ref="A1:DT381"/>
  <sheetViews>
    <sheetView showGridLines="0" zoomScaleNormal="100" workbookViewId="0">
      <selection activeCell="B14" sqref="B14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+SUM(D8:D11)</f>
        <v>1069</v>
      </c>
      <c r="E7" s="23">
        <f>+SUMPRODUCT(D8:D1539,E8:E1539)/D7</f>
        <v>19.850000000000001</v>
      </c>
      <c r="F7" s="8" t="s">
        <v>0</v>
      </c>
      <c r="G7" s="6" t="s">
        <v>3</v>
      </c>
    </row>
    <row r="8" spans="1:124" s="5" customFormat="1">
      <c r="A8" s="11"/>
      <c r="B8" s="14">
        <v>45275</v>
      </c>
      <c r="C8" s="29">
        <v>0.44888888888817746</v>
      </c>
      <c r="D8" s="30">
        <v>158</v>
      </c>
      <c r="E8" s="31">
        <v>19.850000000000001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4">
        <v>45275</v>
      </c>
      <c r="C9" s="29">
        <v>0.44888888888817746</v>
      </c>
      <c r="D9" s="30">
        <v>5</v>
      </c>
      <c r="E9" s="31">
        <v>19.850000000000001</v>
      </c>
      <c r="F9" s="15" t="s">
        <v>0</v>
      </c>
      <c r="G9" s="16" t="s">
        <v>3</v>
      </c>
      <c r="DM9" s="1"/>
      <c r="DN9" s="1"/>
      <c r="DO9" s="1"/>
      <c r="DP9" s="1"/>
      <c r="DQ9" s="1"/>
      <c r="DR9" s="1"/>
      <c r="DS9" s="1"/>
      <c r="DT9" s="1"/>
    </row>
    <row r="10" spans="1:124">
      <c r="B10" s="14">
        <v>45275</v>
      </c>
      <c r="C10" s="29">
        <v>0.44888888888817746</v>
      </c>
      <c r="D10" s="30">
        <v>35</v>
      </c>
      <c r="E10" s="31">
        <v>19.850000000000001</v>
      </c>
      <c r="F10" s="15" t="s">
        <v>0</v>
      </c>
      <c r="G10" s="16" t="s">
        <v>3</v>
      </c>
      <c r="DM10" s="1"/>
      <c r="DN10" s="1"/>
      <c r="DO10" s="1"/>
      <c r="DP10" s="1"/>
      <c r="DQ10" s="1"/>
      <c r="DR10" s="1"/>
      <c r="DS10" s="1"/>
      <c r="DT10" s="1"/>
    </row>
    <row r="11" spans="1:124">
      <c r="B11" s="14">
        <v>45275</v>
      </c>
      <c r="C11" s="29">
        <v>0.45753472221986158</v>
      </c>
      <c r="D11" s="30">
        <v>871</v>
      </c>
      <c r="E11" s="31">
        <v>19.850000000000001</v>
      </c>
      <c r="F11" s="15" t="s">
        <v>0</v>
      </c>
      <c r="G11" s="16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DM381" s="1"/>
      <c r="DN381" s="1"/>
      <c r="DO381" s="1"/>
      <c r="DP381" s="1"/>
      <c r="DQ381" s="1"/>
      <c r="DR381" s="1"/>
      <c r="DS381" s="1"/>
      <c r="DT381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Weekly Overview</vt:lpstr>
      <vt:lpstr>Details 2023-12-11</vt:lpstr>
      <vt:lpstr>Details 2023-12-12</vt:lpstr>
      <vt:lpstr>Details 2023-12-13</vt:lpstr>
      <vt:lpstr>Details 2023-12-14</vt:lpstr>
      <vt:lpstr>Details 2023-12-15</vt:lpstr>
      <vt:lpstr>'Weekly Overview'!Druckbereich</vt:lpstr>
      <vt:lpstr>'Details 2023-12-11'!Drucktitel</vt:lpstr>
      <vt:lpstr>'Details 2023-12-12'!Drucktitel</vt:lpstr>
      <vt:lpstr>'Details 2023-12-13'!Drucktitel</vt:lpstr>
      <vt:lpstr>'Details 2023-12-14'!Drucktitel</vt:lpstr>
      <vt:lpstr>'Details 2023-12-15'!Drucktitel</vt:lpstr>
      <vt:lpstr>'Weekly Overview'!Drucktitel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2023-12-18T07:11:23Z</dcterms:modified>
</cp:coreProperties>
</file>