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codeName="ThisWorkbook" defaultThemeVersion="124226"/>
  <xr:revisionPtr revIDLastSave="0" documentId="13_ncr:1_{C9C484EC-BFAE-4D7A-82E5-654E9777539B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eekly Overview" sheetId="79" r:id="rId1"/>
    <sheet name="Details 2024-01-22" sheetId="91" r:id="rId2"/>
    <sheet name="Details 2024-01-23" sheetId="92" r:id="rId3"/>
    <sheet name="Details 2024-01-24" sheetId="94" r:id="rId4"/>
    <sheet name="Details 2024-01-25" sheetId="95" r:id="rId5"/>
    <sheet name="Details 2024-01-26" sheetId="96" r:id="rId6"/>
  </sheets>
  <definedNames>
    <definedName name="_xlnm.Print_Area" localSheetId="0">'Weekly Overview'!$A$1:$H$13</definedName>
    <definedName name="_xlnm.Print_Titles" localSheetId="1">'Details 2024-01-22'!$6:$7</definedName>
    <definedName name="_xlnm.Print_Titles" localSheetId="2">'Details 2024-01-23'!$6:$7</definedName>
    <definedName name="_xlnm.Print_Titles" localSheetId="3">'Details 2024-01-24'!$6:$7</definedName>
    <definedName name="_xlnm.Print_Titles" localSheetId="4">'Details 2024-01-25'!$6:$7</definedName>
    <definedName name="_xlnm.Print_Titles" localSheetId="5">'Details 2024-01-26'!$6:$7</definedName>
    <definedName name="_xlnm.Print_Titles" localSheetId="0">'Weekly Overview'!$6:$7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E7" i="96" l="1"/>
  <c r="D7" i="96"/>
  <c r="D7" i="95" l="1"/>
  <c r="E7" i="95"/>
  <c r="D12" i="79" l="1"/>
  <c r="C12" i="79"/>
  <c r="D11" i="79"/>
  <c r="D7" i="94"/>
  <c r="C10" i="79" s="1"/>
  <c r="E7" i="94"/>
  <c r="D10" i="79" s="1"/>
  <c r="E7" i="92"/>
  <c r="D9" i="79" s="1"/>
  <c r="D7" i="92"/>
  <c r="C9" i="79" s="1"/>
  <c r="E7" i="91"/>
  <c r="D8" i="79" s="1"/>
  <c r="D7" i="91"/>
  <c r="C8" i="79" s="1"/>
  <c r="C11" i="79"/>
  <c r="B9" i="79"/>
  <c r="B10" i="79" s="1"/>
  <c r="B11" i="79" s="1"/>
  <c r="B12" i="79" s="1"/>
  <c r="E9" i="79" l="1"/>
  <c r="E12" i="79"/>
  <c r="E11" i="79"/>
  <c r="E10" i="79"/>
  <c r="E8" i="79"/>
  <c r="C7" i="79"/>
  <c r="E7" i="79" l="1"/>
  <c r="D7" i="79" s="1"/>
</calcChain>
</file>

<file path=xl/sharedStrings.xml><?xml version="1.0" encoding="utf-8"?>
<sst xmlns="http://schemas.openxmlformats.org/spreadsheetml/2006/main" count="102" uniqueCount="12">
  <si>
    <t>EUR</t>
  </si>
  <si>
    <t>Total</t>
  </si>
  <si>
    <t>Fabasoft AG</t>
  </si>
  <si>
    <t>XETRA</t>
  </si>
  <si>
    <t>ISIN AT0000785407</t>
  </si>
  <si>
    <t>Date</t>
  </si>
  <si>
    <t>Number of shares repurchased</t>
  </si>
  <si>
    <t>Share Price</t>
  </si>
  <si>
    <t>Gross purchase price</t>
  </si>
  <si>
    <t>Currency</t>
  </si>
  <si>
    <t>Trading place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</si>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</sst>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  <font>
      <sz val="10"/>
      <color theme="1"/>
      <name val="Lato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8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  <xf numFmtId="0" fontId="53" fillId="0" borderId="0"/>
  </cellStyleXfs>
  <cellXfs count="35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8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Standard 2" xfId="337" xr:uid="{00000000-0005-0000-0000-00007F010000}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2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4</v>
      </c>
      <c r="C3" s="13"/>
      <c r="D3" s="11"/>
      <c r="E3" s="11"/>
      <c r="F3" s="11"/>
      <c r="G3" s="11"/>
    </row>
    <row r="4" spans="1:124" s="4" customFormat="1" ht="12.75" customHeight="1">
      <c r="A4" s="3"/>
      <c r="B4" s="34"/>
      <c r="C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8" t="s">
        <v>6</v>
      </c>
      <c r="D6" s="28" t="s">
        <v>7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7">
        <f>+SUM(C8:C12)</f>
        <v>4896</v>
      </c>
      <c r="D7" s="23">
        <f>E7/C7</f>
        <v>21.17536764705882</v>
      </c>
      <c r="E7" s="24">
        <f>+SUM(E8:E12)</f>
        <v>103674.59999999999</v>
      </c>
      <c r="F7" s="8" t="s">
        <v>0</v>
      </c>
      <c r="G7" s="6" t="s">
        <v>3</v>
      </c>
    </row>
    <row r="8" spans="1:124" s="5" customFormat="1">
      <c r="A8" s="11"/>
      <c r="B8" s="14">
        <v>45313</v>
      </c>
      <c r="C8" s="30">
        <f>'Details 2024-01-22'!D7</f>
        <v>902</v>
      </c>
      <c r="D8" s="31">
        <f>'Details 2024-01-22'!E7</f>
        <v>20.76829268292683</v>
      </c>
      <c r="E8" s="33">
        <f>+C8*D8</f>
        <v>18733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f>+B8+1</f>
        <v>45314</v>
      </c>
      <c r="C9" s="30">
        <f>'Details 2024-01-23'!D7</f>
        <v>947</v>
      </c>
      <c r="D9" s="31">
        <f>'Details 2024-01-23'!E7</f>
        <v>20.7</v>
      </c>
      <c r="E9" s="33">
        <f>+C9*D9</f>
        <v>19602.899999999998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4">
        <f t="shared" ref="B10:B12" si="0">+B9+1</f>
        <v>45315</v>
      </c>
      <c r="C10" s="30">
        <f>'Details 2024-01-24'!D7</f>
        <v>973</v>
      </c>
      <c r="D10" s="31">
        <f>'Details 2024-01-24'!E7</f>
        <v>21</v>
      </c>
      <c r="E10" s="33">
        <f>+C10*D10</f>
        <v>20433</v>
      </c>
      <c r="F10" s="15" t="s">
        <v>0</v>
      </c>
      <c r="G10" s="16" t="s">
        <v>3</v>
      </c>
    </row>
    <row r="11" spans="1:124">
      <c r="B11" s="14">
        <f t="shared" si="0"/>
        <v>45316</v>
      </c>
      <c r="C11" s="30">
        <f>'Details 2024-01-25'!D7</f>
        <v>1025</v>
      </c>
      <c r="D11" s="31">
        <f>'Details 2024-01-25'!E7</f>
        <v>21.5</v>
      </c>
      <c r="E11" s="33">
        <f t="shared" ref="E11:E12" si="1">+C11*D11</f>
        <v>22037.5</v>
      </c>
      <c r="F11" s="15" t="s">
        <v>0</v>
      </c>
      <c r="G11" s="16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f t="shared" si="0"/>
        <v>45317</v>
      </c>
      <c r="C12" s="30">
        <f>'Details 2024-01-26'!D7</f>
        <v>1049</v>
      </c>
      <c r="D12" s="31">
        <f>'Details 2024-01-26'!E7</f>
        <v>21.8</v>
      </c>
      <c r="E12" s="33">
        <f t="shared" si="1"/>
        <v>22868.2</v>
      </c>
      <c r="F12" s="15" t="s">
        <v>0</v>
      </c>
      <c r="G12" s="16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84"/>
  <sheetViews>
    <sheetView showGridLines="0" zoomScaleNormal="100" workbookViewId="0">
      <selection activeCell="C14" sqref="C14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+SUM(D8:D9)</f>
        <v>902</v>
      </c>
      <c r="E7" s="23">
        <f>+SUMPRODUCT(D8:D1535,E8:E1535)/D7</f>
        <v>20.76829268292683</v>
      </c>
      <c r="F7" s="8" t="s">
        <v>0</v>
      </c>
      <c r="G7" s="6" t="s">
        <v>3</v>
      </c>
    </row>
    <row r="8" spans="1:124" s="5" customFormat="1">
      <c r="A8" s="11"/>
      <c r="B8" s="14">
        <v>45313</v>
      </c>
      <c r="C8" s="29">
        <v>0.54922453704057261</v>
      </c>
      <c r="D8" s="30">
        <v>286</v>
      </c>
      <c r="E8" s="31">
        <v>20.7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45313</v>
      </c>
      <c r="C9" s="29">
        <v>0.54922453704057261</v>
      </c>
      <c r="D9" s="30">
        <v>616</v>
      </c>
      <c r="E9" s="31">
        <v>20.8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DM384" s="1"/>
      <c r="DN384" s="1"/>
      <c r="DO384" s="1"/>
      <c r="DP384" s="1"/>
      <c r="DQ384" s="1"/>
      <c r="DR384" s="1"/>
      <c r="DS384" s="1"/>
      <c r="DT384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59"/>
  <sheetViews>
    <sheetView showGridLines="0" zoomScaleNormal="100" workbookViewId="0">
      <selection activeCell="E12" sqref="E12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+SUM(D8:D8)</f>
        <v>947</v>
      </c>
      <c r="E7" s="23">
        <f>+SUMPRODUCT(D8:D1536,E8:E1536)/D7</f>
        <v>20.7</v>
      </c>
      <c r="F7" s="8" t="s">
        <v>0</v>
      </c>
      <c r="G7" s="6" t="s">
        <v>3</v>
      </c>
    </row>
    <row r="8" spans="1:124" s="5" customFormat="1">
      <c r="A8" s="11"/>
      <c r="B8" s="14">
        <v>45314</v>
      </c>
      <c r="C8" s="29">
        <v>0.48929398148175096</v>
      </c>
      <c r="D8" s="30">
        <v>947</v>
      </c>
      <c r="E8" s="31">
        <v>20.7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M9" s="25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21"/>
      <c r="C299" s="21"/>
      <c r="D299" s="21"/>
      <c r="E299" s="21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21"/>
      <c r="C300" s="21"/>
      <c r="D300" s="21"/>
      <c r="E300" s="21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21"/>
      <c r="C301" s="21"/>
      <c r="D301" s="21"/>
      <c r="E301" s="21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21"/>
      <c r="C302" s="21"/>
      <c r="D302" s="21"/>
      <c r="E302" s="21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21"/>
      <c r="C303" s="21"/>
      <c r="D303" s="21"/>
      <c r="E303" s="21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1"/>
      <c r="C304" s="21"/>
      <c r="D304" s="21"/>
      <c r="E304" s="21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1"/>
      <c r="C305" s="21"/>
      <c r="D305" s="21"/>
      <c r="E305" s="21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1"/>
      <c r="C306" s="21"/>
      <c r="D306" s="21"/>
      <c r="E306" s="21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1"/>
      <c r="C307" s="21"/>
      <c r="D307" s="21"/>
      <c r="E307" s="21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1"/>
      <c r="C308" s="21"/>
      <c r="D308" s="21"/>
      <c r="E308" s="21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1"/>
      <c r="C309" s="21"/>
      <c r="D309" s="21"/>
      <c r="E309" s="21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1"/>
      <c r="C310" s="21"/>
      <c r="D310" s="21"/>
      <c r="E310" s="21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1"/>
      <c r="C311" s="21"/>
      <c r="D311" s="21"/>
      <c r="E311" s="21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1"/>
      <c r="C312" s="21"/>
      <c r="D312" s="21"/>
      <c r="E312" s="21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1"/>
      <c r="C313" s="21"/>
      <c r="D313" s="21"/>
      <c r="E313" s="21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1"/>
      <c r="C314" s="21"/>
      <c r="D314" s="21"/>
      <c r="E314" s="21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1"/>
      <c r="C315" s="21"/>
      <c r="D315" s="21"/>
      <c r="E315" s="21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1"/>
      <c r="C316" s="21"/>
      <c r="D316" s="21"/>
      <c r="E316" s="21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DM359" s="1"/>
      <c r="DN359" s="1"/>
      <c r="DO359" s="1"/>
      <c r="DP359" s="1"/>
      <c r="DQ359" s="1"/>
      <c r="DR359" s="1"/>
      <c r="DS359" s="1"/>
      <c r="DT35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81"/>
  <sheetViews>
    <sheetView showGridLines="0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+SUM(D8:D10)</f>
        <v>973</v>
      </c>
      <c r="E7" s="23">
        <f>+SUMPRODUCT(D8:D1539,E8:E1539)/D7</f>
        <v>21</v>
      </c>
      <c r="F7" s="8" t="s">
        <v>0</v>
      </c>
      <c r="G7" s="6" t="s">
        <v>3</v>
      </c>
    </row>
    <row r="8" spans="1:124" s="5" customFormat="1">
      <c r="A8" s="11"/>
      <c r="B8" s="14">
        <v>45315</v>
      </c>
      <c r="C8" s="29">
        <v>0.49118055555300089</v>
      </c>
      <c r="D8" s="30">
        <v>115</v>
      </c>
      <c r="E8" s="31">
        <v>21</v>
      </c>
      <c r="F8" s="32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45315</v>
      </c>
      <c r="C9" s="29">
        <v>0.52480324073985685</v>
      </c>
      <c r="D9" s="30">
        <v>1</v>
      </c>
      <c r="E9" s="31">
        <v>21</v>
      </c>
      <c r="F9" s="32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45315</v>
      </c>
      <c r="C10" s="29">
        <v>0.55395833333022892</v>
      </c>
      <c r="D10" s="30">
        <v>857</v>
      </c>
      <c r="E10" s="31">
        <v>21</v>
      </c>
      <c r="F10" s="32" t="s">
        <v>0</v>
      </c>
      <c r="G10" s="16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DM381" s="1"/>
      <c r="DN381" s="1"/>
      <c r="DO381" s="1"/>
      <c r="DP381" s="1"/>
      <c r="DQ381" s="1"/>
      <c r="DR381" s="1"/>
      <c r="DS381" s="1"/>
      <c r="DT381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081DF-92D7-43EB-B4FC-7A36F2523953}">
  <sheetPr>
    <pageSetUpPr fitToPage="1"/>
  </sheetPr>
  <dimension ref="A1:DT379"/>
  <sheetViews>
    <sheetView showGridLines="0" zoomScaleNormal="100" workbookViewId="0">
      <selection activeCell="B15" sqref="B15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+SUM(D8:D9)</f>
        <v>1025</v>
      </c>
      <c r="E7" s="23">
        <f>+SUMPRODUCT(D8:D1532,E8:E1532)/D7</f>
        <v>21.5</v>
      </c>
      <c r="F7" s="8" t="s">
        <v>0</v>
      </c>
      <c r="G7" s="6" t="s">
        <v>3</v>
      </c>
    </row>
    <row r="8" spans="1:124">
      <c r="B8" s="14">
        <v>45316</v>
      </c>
      <c r="C8" s="29">
        <v>0.44748842592525762</v>
      </c>
      <c r="D8" s="30">
        <v>444</v>
      </c>
      <c r="E8" s="31">
        <v>21.5</v>
      </c>
      <c r="F8" s="15" t="s">
        <v>0</v>
      </c>
      <c r="G8" s="16" t="s">
        <v>3</v>
      </c>
    </row>
    <row r="9" spans="1:124">
      <c r="B9" s="14">
        <v>45316</v>
      </c>
      <c r="C9" s="29">
        <v>0.46081018518452765</v>
      </c>
      <c r="D9" s="30">
        <v>581</v>
      </c>
      <c r="E9" s="31">
        <v>21.5</v>
      </c>
      <c r="F9" s="15" t="s">
        <v>0</v>
      </c>
      <c r="G9" s="16" t="s">
        <v>3</v>
      </c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DM379" s="1"/>
      <c r="DN379" s="1"/>
      <c r="DO379" s="1"/>
      <c r="DP379" s="1"/>
      <c r="DQ379" s="1"/>
      <c r="DR379" s="1"/>
      <c r="DS379" s="1"/>
      <c r="DT37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5EACC-C73F-45F0-BBAF-646976FC38E9}">
  <sheetPr>
    <pageSetUpPr fitToPage="1"/>
  </sheetPr>
  <dimension ref="A1:DT377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+SUM(D8:D12)</f>
        <v>1049</v>
      </c>
      <c r="E7" s="23">
        <f>+SUMPRODUCT(D8:D1535,E8:E1535)/D7</f>
        <v>21.8</v>
      </c>
      <c r="F7" s="8" t="s">
        <v>0</v>
      </c>
      <c r="G7" s="6" t="s">
        <v>3</v>
      </c>
    </row>
    <row r="8" spans="1:124" s="5" customFormat="1">
      <c r="A8" s="11"/>
      <c r="B8" s="14">
        <v>45317</v>
      </c>
      <c r="C8" s="29">
        <v>0.45459490740904585</v>
      </c>
      <c r="D8" s="30">
        <v>644</v>
      </c>
      <c r="E8" s="31">
        <v>21.8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45317</v>
      </c>
      <c r="C9" s="29">
        <v>0.45459490740904585</v>
      </c>
      <c r="D9" s="30">
        <v>34</v>
      </c>
      <c r="E9" s="31">
        <v>21.8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45317</v>
      </c>
      <c r="C10" s="29">
        <v>0.45459490740904585</v>
      </c>
      <c r="D10" s="30">
        <v>122</v>
      </c>
      <c r="E10" s="31">
        <v>21.8</v>
      </c>
      <c r="F10" s="15" t="s">
        <v>0</v>
      </c>
      <c r="G10" s="16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45317</v>
      </c>
      <c r="C11" s="29">
        <v>0.45459490740904585</v>
      </c>
      <c r="D11" s="30">
        <v>4</v>
      </c>
      <c r="E11" s="31">
        <v>21.8</v>
      </c>
      <c r="F11" s="15" t="s">
        <v>0</v>
      </c>
      <c r="G11" s="16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45317</v>
      </c>
      <c r="C12" s="29">
        <v>0.47561342592234723</v>
      </c>
      <c r="D12" s="30">
        <v>245</v>
      </c>
      <c r="E12" s="31">
        <v>21.8</v>
      </c>
      <c r="F12" s="15" t="s">
        <v>0</v>
      </c>
      <c r="G12" s="16" t="s">
        <v>3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DM377" s="1"/>
      <c r="DN377" s="1"/>
      <c r="DO377" s="1"/>
      <c r="DP377" s="1"/>
      <c r="DQ377" s="1"/>
      <c r="DR377" s="1"/>
      <c r="DS377" s="1"/>
      <c r="DT377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Weekly Overview</vt:lpstr>
      <vt:lpstr>Details 2024-01-22</vt:lpstr>
      <vt:lpstr>Details 2024-01-23</vt:lpstr>
      <vt:lpstr>Details 2024-01-24</vt:lpstr>
      <vt:lpstr>Details 2024-01-25</vt:lpstr>
      <vt:lpstr>Details 2024-01-26</vt:lpstr>
      <vt:lpstr>'Weekly Overview'!Druckbereich</vt:lpstr>
      <vt:lpstr>'Details 2024-01-22'!Drucktitel</vt:lpstr>
      <vt:lpstr>'Details 2024-01-23'!Drucktitel</vt:lpstr>
      <vt:lpstr>'Details 2024-01-24'!Drucktitel</vt:lpstr>
      <vt:lpstr>'Details 2024-01-25'!Drucktitel</vt:lpstr>
      <vt:lpstr>'Details 2024-01-26'!Drucktitel</vt:lpstr>
      <vt:lpstr>'Weekly Overview'!Drucktitel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2024-01-29T07:06:21Z</dcterms:modified>
</cp:coreProperties>
</file>