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18650874-81EB-4CCC-9D25-6E664D497F6B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0-23" sheetId="91" r:id="rId2"/>
    <sheet name="Details 2023-10-24" sheetId="92" r:id="rId3"/>
    <sheet name="Details 2023-10-25" sheetId="94" r:id="rId4"/>
    <sheet name="Details 2023-10-26" sheetId="95" r:id="rId5"/>
    <sheet name="Details 2023-10-27" sheetId="96" r:id="rId6"/>
  </sheets>
  <definedNames>
    <definedName name="_xlnm.Print_Area" localSheetId="2">'Details 2023-10-24'!$A$1:$H$17</definedName>
    <definedName name="_xlnm.Print_Area" localSheetId="4">'Details 2023-10-26'!$A$1:$H$13</definedName>
    <definedName name="_xlnm.Print_Area" localSheetId="5">'Details 2023-10-27'!$A$1:$H$11</definedName>
    <definedName name="_xlnm.Print_Area" localSheetId="0">Wochenübersicht!$A$1:$H$13</definedName>
    <definedName name="_xlnm.Print_Titles" localSheetId="1">'Details 2023-10-23'!$6:$7</definedName>
    <definedName name="_xlnm.Print_Titles" localSheetId="2">'Details 2023-10-24'!$6:$7</definedName>
    <definedName name="_xlnm.Print_Titles" localSheetId="3">'Details 2023-10-25'!$6:$7</definedName>
    <definedName name="_xlnm.Print_Titles" localSheetId="4">'Details 2023-10-26'!$6:$7</definedName>
    <definedName name="_xlnm.Print_Titles" localSheetId="5">'Details 2023-10-27'!$6:$7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4" l="1"/>
  <c r="D7" i="92"/>
  <c r="B9" i="79"/>
  <c r="D7" i="91"/>
  <c r="E7" i="91"/>
  <c r="E7" i="92"/>
  <c r="E7" i="96" l="1"/>
  <c r="D12" i="79" s="1"/>
  <c r="D7" i="96"/>
  <c r="C12" i="79" s="1"/>
  <c r="E7" i="95"/>
  <c r="D11" i="79" s="1"/>
  <c r="D7" i="95"/>
  <c r="C11" i="79" s="1"/>
  <c r="E11" i="79" l="1"/>
  <c r="E12" i="79"/>
  <c r="D9" i="79" l="1"/>
  <c r="C9" i="79"/>
  <c r="E7" i="94"/>
  <c r="D10" i="79" l="1"/>
  <c r="C10" i="79"/>
  <c r="C8" i="79"/>
  <c r="B10" i="79"/>
  <c r="B11" i="79" s="1"/>
  <c r="B12" i="79" s="1"/>
  <c r="C7" i="79" l="1"/>
  <c r="E10" i="79"/>
  <c r="D8" i="79"/>
  <c r="E9" i="79"/>
  <c r="E8" i="79" l="1"/>
  <c r="E7" i="79" s="1"/>
  <c r="D7" i="79" s="1"/>
</calcChain>
</file>

<file path=xl/sharedStrings.xml><?xml version="1.0" encoding="utf-8"?>
<sst xmlns="http://schemas.openxmlformats.org/spreadsheetml/2006/main" count="138" uniqueCount="12">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</sst>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9" sqref="B9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3252</v>
      </c>
      <c r="D7" s="23">
        <f>E7/C7</f>
        <v>18.297247847478474</v>
      </c>
      <c r="E7" s="24">
        <f>+SUM(E8:E12)</f>
        <v>59502.649999999994</v>
      </c>
      <c r="F7" s="8" t="s">
        <v>0</v>
      </c>
      <c r="G7" s="6" t="s">
        <v>9</v>
      </c>
    </row>
    <row r="8" spans="1:124" s="5" customFormat="1">
      <c r="A8" s="11"/>
      <c r="B8" s="35">
        <v>45222</v>
      </c>
      <c r="C8" s="30">
        <f>'Details 2023-10-23'!D7</f>
        <v>761</v>
      </c>
      <c r="D8" s="31">
        <f>'Details 2023-10-23'!E7</f>
        <v>18.18357424441524</v>
      </c>
      <c r="E8" s="33">
        <f>+C8*D8</f>
        <v>13837.699999999997</v>
      </c>
      <c r="F8" s="32" t="s">
        <v>0</v>
      </c>
      <c r="G8" s="3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5">
        <f>+B8+1</f>
        <v>45223</v>
      </c>
      <c r="C9" s="30">
        <f>'Details 2023-10-24'!D7</f>
        <v>611</v>
      </c>
      <c r="D9" s="31">
        <f>'Details 2023-10-24'!E7</f>
        <v>18.233633387888705</v>
      </c>
      <c r="E9" s="33">
        <f>+C9*D9</f>
        <v>11140.749999999998</v>
      </c>
      <c r="F9" s="32" t="s">
        <v>0</v>
      </c>
      <c r="G9" s="3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5">
        <f t="shared" ref="B10:B12" si="0">+B9+1</f>
        <v>45224</v>
      </c>
      <c r="C10" s="30">
        <f>'Details 2023-10-25'!D7</f>
        <v>780</v>
      </c>
      <c r="D10" s="31">
        <f>'Details 2023-10-25'!E7</f>
        <v>18.450897435897435</v>
      </c>
      <c r="E10" s="33">
        <f>+C10*D10</f>
        <v>14391.699999999999</v>
      </c>
      <c r="F10" s="32" t="s">
        <v>0</v>
      </c>
      <c r="G10" s="36" t="s">
        <v>9</v>
      </c>
    </row>
    <row r="11" spans="1:124">
      <c r="B11" s="35">
        <f t="shared" si="0"/>
        <v>45225</v>
      </c>
      <c r="C11" s="30">
        <f>'Details 2023-10-26'!D7</f>
        <v>700</v>
      </c>
      <c r="D11" s="31">
        <f>'Details 2023-10-26'!E7</f>
        <v>18.403571428571428</v>
      </c>
      <c r="E11" s="33">
        <f>+C11*D11</f>
        <v>12882.5</v>
      </c>
      <c r="F11" s="32" t="s">
        <v>0</v>
      </c>
      <c r="G11" s="36" t="s">
        <v>9</v>
      </c>
    </row>
    <row r="12" spans="1:124">
      <c r="B12" s="35">
        <f t="shared" si="0"/>
        <v>45226</v>
      </c>
      <c r="C12" s="30">
        <f>'Details 2023-10-27'!D7</f>
        <v>400</v>
      </c>
      <c r="D12" s="31">
        <f>'Details 2023-10-27'!E7</f>
        <v>18.125</v>
      </c>
      <c r="E12" s="33">
        <f>+C12*D12</f>
        <v>7250</v>
      </c>
      <c r="F12" s="32" t="s">
        <v>0</v>
      </c>
      <c r="G12" s="36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4"/>
  <sheetViews>
    <sheetView showGridLines="0" zoomScaleNormal="100" workbookViewId="0">
      <selection activeCell="B8" sqref="B8:E15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+SUM(D8:D15)</f>
        <v>761</v>
      </c>
      <c r="E7" s="23">
        <f>+SUMPRODUCT(D8:D1552,E8:E1552)/D7</f>
        <v>18.18357424441524</v>
      </c>
      <c r="F7" s="8" t="s">
        <v>0</v>
      </c>
      <c r="G7" s="6" t="s">
        <v>9</v>
      </c>
    </row>
    <row r="8" spans="1:124" s="5" customFormat="1">
      <c r="A8" s="11"/>
      <c r="B8" s="14">
        <v>45222</v>
      </c>
      <c r="C8" s="29">
        <v>0.41681712962599704</v>
      </c>
      <c r="D8" s="30">
        <v>55</v>
      </c>
      <c r="E8" s="31">
        <v>18.3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45222</v>
      </c>
      <c r="C9" s="29">
        <v>0.41710648148000473</v>
      </c>
      <c r="D9" s="30">
        <v>95</v>
      </c>
      <c r="E9" s="31">
        <v>18.3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45222</v>
      </c>
      <c r="C10" s="29">
        <v>0.65630787036934635</v>
      </c>
      <c r="D10" s="30">
        <v>150</v>
      </c>
      <c r="E10" s="31">
        <v>18.05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45222</v>
      </c>
      <c r="C11" s="29">
        <v>0.72130787037167465</v>
      </c>
      <c r="D11" s="30">
        <v>25</v>
      </c>
      <c r="E11" s="31">
        <v>18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45222</v>
      </c>
      <c r="C12" s="29">
        <v>0.72678240740788169</v>
      </c>
      <c r="D12" s="30">
        <v>165</v>
      </c>
      <c r="E12" s="31">
        <v>18.2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45222</v>
      </c>
      <c r="C13" s="29">
        <v>0.72712962963123573</v>
      </c>
      <c r="D13" s="30">
        <v>100</v>
      </c>
      <c r="E13" s="31">
        <v>18.2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45222</v>
      </c>
      <c r="C14" s="29">
        <v>0.72747685185458977</v>
      </c>
      <c r="D14" s="30">
        <v>152</v>
      </c>
      <c r="E14" s="31">
        <v>18.2</v>
      </c>
      <c r="F14" s="15" t="s">
        <v>0</v>
      </c>
      <c r="G14" s="16" t="s">
        <v>9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45222</v>
      </c>
      <c r="C15" s="29">
        <v>0.72912037037167465</v>
      </c>
      <c r="D15" s="30">
        <v>19</v>
      </c>
      <c r="E15" s="31">
        <v>18.2</v>
      </c>
      <c r="F15" s="15" t="s">
        <v>0</v>
      </c>
      <c r="G15" s="16" t="s">
        <v>9</v>
      </c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M225" s="25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18"/>
      <c r="C333" s="18"/>
      <c r="D333" s="19"/>
      <c r="E333" s="20"/>
      <c r="F333" s="17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1"/>
      <c r="C393" s="21"/>
      <c r="D393" s="21"/>
      <c r="E393" s="21"/>
      <c r="DM393" s="1"/>
      <c r="DN393" s="1"/>
      <c r="DO393" s="1"/>
      <c r="DP393" s="1"/>
      <c r="DQ393" s="1"/>
      <c r="DR393" s="1"/>
      <c r="DS393" s="1"/>
      <c r="DT393" s="1"/>
    </row>
    <row r="394" spans="2:124">
      <c r="DM394" s="1"/>
      <c r="DN394" s="1"/>
      <c r="DO394" s="1"/>
      <c r="DP394" s="1"/>
      <c r="DQ394" s="1"/>
      <c r="DR394" s="1"/>
      <c r="DS394" s="1"/>
      <c r="DT39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87"/>
  <sheetViews>
    <sheetView showGridLines="0" zoomScaleNormal="100" workbookViewId="0">
      <selection activeCell="B8" sqref="B8:E14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+SUM(D8:D14)</f>
        <v>611</v>
      </c>
      <c r="E7" s="23">
        <f>+SUMPRODUCT(D8:D1545,E8:E1545)/D7</f>
        <v>18.233633387888705</v>
      </c>
      <c r="F7" s="8" t="s">
        <v>0</v>
      </c>
      <c r="G7" s="6" t="s">
        <v>9</v>
      </c>
    </row>
    <row r="8" spans="1:124" s="5" customFormat="1">
      <c r="A8" s="11"/>
      <c r="B8" s="14">
        <v>45223</v>
      </c>
      <c r="C8" s="29">
        <v>0.4153356481474475</v>
      </c>
      <c r="D8" s="30">
        <v>200</v>
      </c>
      <c r="E8" s="31">
        <v>18.2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45223</v>
      </c>
      <c r="C9" s="29">
        <v>0.64935185185458977</v>
      </c>
      <c r="D9" s="30">
        <v>200</v>
      </c>
      <c r="E9" s="31">
        <v>18.25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45223</v>
      </c>
      <c r="C10" s="29">
        <v>0.64942129629343981</v>
      </c>
      <c r="D10" s="30">
        <v>150</v>
      </c>
      <c r="E10" s="31">
        <v>18.25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45223</v>
      </c>
      <c r="C11" s="29">
        <v>0.70520833333284827</v>
      </c>
      <c r="D11" s="30">
        <v>54</v>
      </c>
      <c r="E11" s="31">
        <v>18.25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45223</v>
      </c>
      <c r="C12" s="29">
        <v>0.71555555555823958</v>
      </c>
      <c r="D12" s="30">
        <v>2</v>
      </c>
      <c r="E12" s="31">
        <v>18.25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45223</v>
      </c>
      <c r="C13" s="29">
        <v>0.72063657407124992</v>
      </c>
      <c r="D13" s="30">
        <v>1</v>
      </c>
      <c r="E13" s="31">
        <v>18.25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45223</v>
      </c>
      <c r="C14" s="29">
        <v>0.72906250000232831</v>
      </c>
      <c r="D14" s="30">
        <v>4</v>
      </c>
      <c r="E14" s="31">
        <v>18.25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2"/>
  <sheetViews>
    <sheetView showGridLines="0" zoomScaleNormal="100" workbookViewId="0">
      <selection activeCell="D21" sqref="D2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+SUM(D8:D15)</f>
        <v>780</v>
      </c>
      <c r="E7" s="23">
        <f>+SUMPRODUCT(D8:D1545,E8:E1545)/D7</f>
        <v>18.450897435897435</v>
      </c>
      <c r="F7" s="8" t="s">
        <v>0</v>
      </c>
      <c r="G7" s="6" t="s">
        <v>9</v>
      </c>
    </row>
    <row r="8" spans="1:124" s="5" customFormat="1">
      <c r="A8" s="11"/>
      <c r="B8" s="14">
        <v>45224</v>
      </c>
      <c r="C8" s="29">
        <v>0.62511574073869269</v>
      </c>
      <c r="D8" s="30">
        <v>200</v>
      </c>
      <c r="E8" s="31">
        <v>18.399999999999999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45224</v>
      </c>
      <c r="C9" s="29">
        <v>0.62511574073869269</v>
      </c>
      <c r="D9" s="30">
        <v>200</v>
      </c>
      <c r="E9" s="31">
        <v>18.5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45224</v>
      </c>
      <c r="C10" s="29">
        <v>0.71444444444205146</v>
      </c>
      <c r="D10" s="30">
        <v>20</v>
      </c>
      <c r="E10" s="31">
        <v>18.3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45224</v>
      </c>
      <c r="C11" s="29">
        <v>0.71444444444205146</v>
      </c>
      <c r="D11" s="30">
        <v>20</v>
      </c>
      <c r="E11" s="31">
        <v>18.399999999999999</v>
      </c>
      <c r="F11" s="32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45224</v>
      </c>
      <c r="C12" s="29">
        <v>0.71458333333430346</v>
      </c>
      <c r="D12" s="30">
        <v>100</v>
      </c>
      <c r="E12" s="31">
        <v>18.399999999999999</v>
      </c>
      <c r="F12" s="32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45224</v>
      </c>
      <c r="C13" s="29">
        <v>0.72203703703416977</v>
      </c>
      <c r="D13" s="30">
        <v>21</v>
      </c>
      <c r="E13" s="31">
        <v>18.399999999999999</v>
      </c>
      <c r="F13" s="32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45224</v>
      </c>
      <c r="C14" s="29">
        <v>0.7227083333345945</v>
      </c>
      <c r="D14" s="30">
        <v>2</v>
      </c>
      <c r="E14" s="31">
        <v>18.399999999999999</v>
      </c>
      <c r="F14" s="32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45224</v>
      </c>
      <c r="C15" s="29">
        <v>0.72678240740788169</v>
      </c>
      <c r="D15" s="30">
        <v>217</v>
      </c>
      <c r="E15" s="31">
        <v>18.5</v>
      </c>
      <c r="F15" s="32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3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+SUM(D8:D12)</f>
        <v>700</v>
      </c>
      <c r="E7" s="23">
        <f>+SUMPRODUCT(D8:D1546,E8:E1546)/D7</f>
        <v>18.403571428571428</v>
      </c>
      <c r="F7" s="8" t="s">
        <v>0</v>
      </c>
      <c r="G7" s="6" t="s">
        <v>9</v>
      </c>
    </row>
    <row r="8" spans="1:124" s="5" customFormat="1">
      <c r="A8" s="11"/>
      <c r="B8" s="14">
        <v>45225</v>
      </c>
      <c r="C8" s="29">
        <v>0.42478009259502869</v>
      </c>
      <c r="D8" s="30">
        <v>250</v>
      </c>
      <c r="E8" s="31">
        <v>18.5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45225</v>
      </c>
      <c r="C9" s="29">
        <v>0.65324074074305827</v>
      </c>
      <c r="D9" s="30">
        <v>200</v>
      </c>
      <c r="E9" s="31">
        <v>18.350000000000001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45225</v>
      </c>
      <c r="C10" s="29">
        <v>0.70493055555562023</v>
      </c>
      <c r="D10" s="30">
        <v>15</v>
      </c>
      <c r="E10" s="31">
        <v>18.350000000000001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45225</v>
      </c>
      <c r="C11" s="29">
        <v>0.70561342592554865</v>
      </c>
      <c r="D11" s="30">
        <v>1</v>
      </c>
      <c r="E11" s="31">
        <v>18.350000000000001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45225</v>
      </c>
      <c r="C12" s="29">
        <v>0.72092592592525762</v>
      </c>
      <c r="D12" s="30">
        <v>234</v>
      </c>
      <c r="E12" s="31">
        <v>18.350000000000001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91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+SUM(D8:D10)</f>
        <v>400</v>
      </c>
      <c r="E7" s="23">
        <f>+SUMPRODUCT(D8:D1544,E8:E1544)/D7</f>
        <v>18.125</v>
      </c>
      <c r="F7" s="8" t="s">
        <v>0</v>
      </c>
      <c r="G7" s="6" t="s">
        <v>9</v>
      </c>
    </row>
    <row r="8" spans="1:124" s="5" customFormat="1">
      <c r="A8" s="11"/>
      <c r="B8" s="14">
        <v>45226</v>
      </c>
      <c r="C8" s="29">
        <v>0.42530092592642177</v>
      </c>
      <c r="D8" s="30">
        <v>250</v>
      </c>
      <c r="E8" s="31">
        <v>18.2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45226</v>
      </c>
      <c r="C9" s="29">
        <v>0.58702546296262881</v>
      </c>
      <c r="D9" s="30">
        <v>5</v>
      </c>
      <c r="E9" s="31">
        <v>18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45226</v>
      </c>
      <c r="C10" s="29">
        <v>0.60929398148437031</v>
      </c>
      <c r="D10" s="30">
        <v>145</v>
      </c>
      <c r="E10" s="31">
        <v>18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Wochenübersicht</vt:lpstr>
      <vt:lpstr>Details 2023-10-23</vt:lpstr>
      <vt:lpstr>Details 2023-10-24</vt:lpstr>
      <vt:lpstr>Details 2023-10-25</vt:lpstr>
      <vt:lpstr>Details 2023-10-26</vt:lpstr>
      <vt:lpstr>Details 2023-10-27</vt:lpstr>
      <vt:lpstr>'Details 2023-10-24'!Druckbereich</vt:lpstr>
      <vt:lpstr>'Details 2023-10-26'!Druckbereich</vt:lpstr>
      <vt:lpstr>'Details 2023-10-27'!Druckbereich</vt:lpstr>
      <vt:lpstr>Wochenübersicht!Druckbereich</vt:lpstr>
      <vt:lpstr>'Details 2023-10-23'!Drucktitel</vt:lpstr>
      <vt:lpstr>'Details 2023-10-24'!Drucktitel</vt:lpstr>
      <vt:lpstr>'Details 2023-10-25'!Drucktitel</vt:lpstr>
      <vt:lpstr>'Details 2023-10-26'!Drucktitel</vt:lpstr>
      <vt:lpstr>'Details 2023-10-27'!Drucktitel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2023-10-30T06:54:39Z</dcterms:modified>
</cp:coreProperties>
</file>