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filterPrivacy="1" codeName="ThisWorkbook" defaultThemeVersion="124226"/>
  <xr:revisionPtr revIDLastSave="0" documentId="13_ncr:1_{AD0F7A47-EFB4-439F-BB53-C78E9762AA3C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ochenübersicht" sheetId="79" r:id="rId1"/>
    <sheet name="Details 2023-11-13" sheetId="91" r:id="rId2"/>
    <sheet name="Details 2023-11-14" sheetId="92" r:id="rId3"/>
    <sheet name="Details 2023-11-15" sheetId="94" r:id="rId4"/>
    <sheet name="Details 2023-11-16" sheetId="95" r:id="rId5"/>
    <sheet name="Details 2023-11-17" sheetId="96" r:id="rId6"/>
  </sheets>
  <definedNames>
    <definedName name="_xlnm.Print_Area" localSheetId="4">'Details 2023-11-16'!$A$1:$H$15</definedName>
    <definedName name="_xlnm.Print_Area" localSheetId="0">Wochenübersicht!$A$1:$H$13</definedName>
    <definedName name="_xlnm.Print_Titles" localSheetId="1">'Details 2023-11-13'!$6:$7</definedName>
    <definedName name="_xlnm.Print_Titles" localSheetId="2">'Details 2023-11-14'!$6:$7</definedName>
    <definedName name="_xlnm.Print_Titles" localSheetId="3">'Details 2023-11-15'!$6:$7</definedName>
    <definedName name="_xlnm.Print_Titles" localSheetId="4">'Details 2023-11-16'!$6:$7</definedName>
    <definedName name="_xlnm.Print_Titles" localSheetId="5">'Details 2023-11-17'!$6:$7</definedName>
    <definedName name="_xlnm.Print_Titles" localSheetId="0">Wochenübersicht!$6:$7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D7" i="94" l="1"/>
  <c r="D7" i="92"/>
  <c r="E7" i="92"/>
  <c r="D7" i="95" l="1"/>
  <c r="E7" i="95" s="1"/>
  <c r="E7" i="94"/>
  <c r="D7" i="96" l="1"/>
  <c r="D7" i="91"/>
  <c r="B9" i="79" l="1"/>
  <c r="E7" i="91"/>
  <c r="E7" i="96" l="1"/>
  <c r="D12" i="79" s="1"/>
  <c r="C12" i="79"/>
  <c r="D11" i="79"/>
  <c r="C11" i="79"/>
  <c r="E11" i="79" l="1"/>
  <c r="E12" i="79"/>
  <c r="D9" i="79" l="1"/>
  <c r="C9" i="79"/>
  <c r="D10" i="79" l="1"/>
  <c r="C10" i="79"/>
  <c r="C8" i="79"/>
  <c r="B10" i="79"/>
  <c r="B11" i="79" s="1"/>
  <c r="B12" i="79" s="1"/>
  <c r="C7" i="79" l="1"/>
  <c r="E10" i="79"/>
  <c r="D8" i="79"/>
  <c r="E9" i="79"/>
  <c r="E8" i="79" l="1"/>
  <c r="E7" i="79" s="1"/>
  <c r="D7" i="79" s="1"/>
</calcChain>
</file>

<file path=xl/sharedStrings.xml><?xml version="1.0" encoding="utf-8"?>
<sst xmlns="http://schemas.openxmlformats.org/spreadsheetml/2006/main" count="150" uniqueCount="12">
  <si>
    <t>EUR</t>
  </si>
  <si>
    <t>Datum</t>
  </si>
  <si>
    <t>Anzahl zurückgekaufter Aktien</t>
  </si>
  <si>
    <t>Bruttokaufpreis</t>
  </si>
  <si>
    <t>Währung</t>
  </si>
  <si>
    <t>Handelsplatz</t>
  </si>
  <si>
    <t xml:space="preserve">Kaufpreis </t>
  </si>
  <si>
    <t>Total</t>
  </si>
  <si>
    <t>Fabasoft AG</t>
  </si>
  <si>
    <t>XETRA</t>
  </si>
  <si>
    <t>ISIN AT0000785407</t>
  </si>
  <si>
    <t>Uhrzeit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</si>
</sst>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7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</cellStyleXfs>
  <cellXfs count="37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  <xf numFmtId="14" fontId="17" fillId="0" borderId="15" xfId="1" applyNumberFormat="1" applyFill="1" applyBorder="1" applyAlignment="1">
      <alignment horizontal="center"/>
    </xf>
    <xf numFmtId="10" fontId="17" fillId="0" borderId="15" xfId="1" applyNumberForma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7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tabSelected="1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8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10</v>
      </c>
      <c r="C3" s="13"/>
      <c r="D3" s="11"/>
      <c r="E3" s="11"/>
      <c r="F3" s="11"/>
      <c r="G3" s="11"/>
    </row>
    <row r="4" spans="1:124" s="4" customFormat="1" ht="12.75" customHeight="1">
      <c r="A4" s="3"/>
      <c r="B4" s="36"/>
      <c r="C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8" t="s">
        <v>2</v>
      </c>
      <c r="D6" s="28" t="s">
        <v>6</v>
      </c>
      <c r="E6" s="28" t="s">
        <v>3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7">
        <f>+SUM(C8:C12)</f>
        <v>4596</v>
      </c>
      <c r="D7" s="23">
        <f>E7/C7</f>
        <v>20.950761531766755</v>
      </c>
      <c r="E7" s="24">
        <f>+SUM(E8:E12)</f>
        <v>96289.700000000012</v>
      </c>
      <c r="F7" s="8" t="s">
        <v>0</v>
      </c>
      <c r="G7" s="6" t="s">
        <v>9</v>
      </c>
    </row>
    <row r="8" spans="1:124" s="5" customFormat="1">
      <c r="A8" s="11"/>
      <c r="B8" s="34">
        <v>45243</v>
      </c>
      <c r="C8" s="30">
        <f>'Details 2023-11-13'!D7</f>
        <v>500</v>
      </c>
      <c r="D8" s="31">
        <f>'Details 2023-11-13'!E7</f>
        <v>20.95</v>
      </c>
      <c r="E8" s="33">
        <f>+C8*D8</f>
        <v>10475</v>
      </c>
      <c r="F8" s="32" t="s">
        <v>0</v>
      </c>
      <c r="G8" s="35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34">
        <f>+B8+1</f>
        <v>45244</v>
      </c>
      <c r="C9" s="30">
        <f>'Details 2023-11-14'!D7</f>
        <v>1017</v>
      </c>
      <c r="D9" s="31">
        <f>'Details 2023-11-14'!E7</f>
        <v>21.001671583087514</v>
      </c>
      <c r="E9" s="33">
        <f>+C9*D9</f>
        <v>21358.7</v>
      </c>
      <c r="F9" s="32" t="s">
        <v>0</v>
      </c>
      <c r="G9" s="35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34">
        <f t="shared" ref="B10:B12" si="0">+B9+1</f>
        <v>45245</v>
      </c>
      <c r="C10" s="30">
        <f>'Details 2023-11-15'!D7</f>
        <v>1027</v>
      </c>
      <c r="D10" s="31">
        <f>'Details 2023-11-15'!E7</f>
        <v>20.88763388510224</v>
      </c>
      <c r="E10" s="33">
        <f>+C10*D10</f>
        <v>21451.599999999999</v>
      </c>
      <c r="F10" s="32" t="s">
        <v>0</v>
      </c>
      <c r="G10" s="35" t="s">
        <v>9</v>
      </c>
    </row>
    <row r="11" spans="1:124">
      <c r="B11" s="34">
        <f t="shared" si="0"/>
        <v>45246</v>
      </c>
      <c r="C11" s="30">
        <f>'Details 2023-11-16'!D7</f>
        <v>1038</v>
      </c>
      <c r="D11" s="31">
        <f>'Details 2023-11-16'!E7</f>
        <v>20.954142581888249</v>
      </c>
      <c r="E11" s="33">
        <f>+C11*D11</f>
        <v>21750.400000000001</v>
      </c>
      <c r="F11" s="32" t="s">
        <v>0</v>
      </c>
      <c r="G11" s="35" t="s">
        <v>9</v>
      </c>
    </row>
    <row r="12" spans="1:124">
      <c r="B12" s="34">
        <f t="shared" si="0"/>
        <v>45247</v>
      </c>
      <c r="C12" s="30">
        <f>'Details 2023-11-17'!D7</f>
        <v>1014</v>
      </c>
      <c r="D12" s="31">
        <f>'Details 2023-11-17'!E7</f>
        <v>20.960552268244577</v>
      </c>
      <c r="E12" s="33">
        <f>+C12*D12</f>
        <v>21254</v>
      </c>
      <c r="F12" s="32" t="s">
        <v>0</v>
      </c>
      <c r="G12" s="35" t="s">
        <v>9</v>
      </c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scale="10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89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+SUM(D8:D10)</f>
        <v>500</v>
      </c>
      <c r="E7" s="23">
        <f>+SUMPRODUCT(D8:D1547,E8:E1547)/D7</f>
        <v>20.95</v>
      </c>
      <c r="F7" s="8" t="s">
        <v>0</v>
      </c>
      <c r="G7" s="6" t="s">
        <v>9</v>
      </c>
    </row>
    <row r="8" spans="1:124" s="5" customFormat="1">
      <c r="A8" s="11"/>
      <c r="B8" s="14">
        <v>45243</v>
      </c>
      <c r="C8" s="29">
        <v>0.39752314814541023</v>
      </c>
      <c r="D8" s="30">
        <v>126</v>
      </c>
      <c r="E8" s="31">
        <v>21.1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45243</v>
      </c>
      <c r="C9" s="29">
        <v>0.39752314814541023</v>
      </c>
      <c r="D9" s="30">
        <v>124</v>
      </c>
      <c r="E9" s="31">
        <v>21.1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45243</v>
      </c>
      <c r="C10" s="29">
        <v>0.63835648148233304</v>
      </c>
      <c r="D10" s="30">
        <v>250</v>
      </c>
      <c r="E10" s="31">
        <v>20.8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DM389" s="1"/>
      <c r="DN389" s="1"/>
      <c r="DO389" s="1"/>
      <c r="DP389" s="1"/>
      <c r="DQ389" s="1"/>
      <c r="DR389" s="1"/>
      <c r="DS389" s="1"/>
      <c r="DT389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83"/>
  <sheetViews>
    <sheetView showGridLines="0" zoomScaleNormal="100" workbookViewId="0">
      <selection activeCell="D8" sqref="D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+SUM(D8:D18)</f>
        <v>1017</v>
      </c>
      <c r="E7" s="23">
        <f>+SUMPRODUCT(D8:D1541,E8:E1541)/D7</f>
        <v>21.001671583087514</v>
      </c>
      <c r="F7" s="8" t="s">
        <v>0</v>
      </c>
      <c r="G7" s="6" t="s">
        <v>9</v>
      </c>
    </row>
    <row r="8" spans="1:124" s="5" customFormat="1">
      <c r="A8" s="11"/>
      <c r="B8" s="14">
        <v>45244</v>
      </c>
      <c r="C8" s="29">
        <v>0.39050925926130731</v>
      </c>
      <c r="D8" s="30">
        <v>200</v>
      </c>
      <c r="E8" s="31">
        <v>20.9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45244</v>
      </c>
      <c r="C9" s="29">
        <v>0.50620370370597811</v>
      </c>
      <c r="D9" s="30">
        <v>75</v>
      </c>
      <c r="E9" s="31">
        <v>20.9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45244</v>
      </c>
      <c r="C10" s="29">
        <v>0.5066435185217415</v>
      </c>
      <c r="D10" s="30">
        <v>90</v>
      </c>
      <c r="E10" s="31">
        <v>20.9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45244</v>
      </c>
      <c r="C11" s="29">
        <v>0.50712962963007158</v>
      </c>
      <c r="D11" s="30">
        <v>35</v>
      </c>
      <c r="E11" s="31">
        <v>20.9</v>
      </c>
      <c r="F11" s="15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45244</v>
      </c>
      <c r="C12" s="29">
        <v>0.69988425925839692</v>
      </c>
      <c r="D12" s="30">
        <v>64</v>
      </c>
      <c r="E12" s="31">
        <v>21</v>
      </c>
      <c r="F12" s="15" t="s">
        <v>0</v>
      </c>
      <c r="G12" s="16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45244</v>
      </c>
      <c r="C13" s="29">
        <v>0.70046296296641231</v>
      </c>
      <c r="D13" s="30">
        <v>76</v>
      </c>
      <c r="E13" s="31">
        <v>21</v>
      </c>
      <c r="F13" s="15" t="s">
        <v>0</v>
      </c>
      <c r="G13" s="16" t="s">
        <v>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 s="5" customFormat="1">
      <c r="A14" s="11"/>
      <c r="B14" s="14">
        <v>45244</v>
      </c>
      <c r="C14" s="29">
        <v>0.70090277777489973</v>
      </c>
      <c r="D14" s="30">
        <v>60</v>
      </c>
      <c r="E14" s="31">
        <v>21</v>
      </c>
      <c r="F14" s="15" t="s">
        <v>0</v>
      </c>
      <c r="G14" s="16" t="s">
        <v>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</row>
    <row r="15" spans="1:124" s="5" customFormat="1">
      <c r="A15" s="11"/>
      <c r="B15" s="14">
        <v>45244</v>
      </c>
      <c r="C15" s="29">
        <v>0.711076388892252</v>
      </c>
      <c r="D15" s="30">
        <v>113</v>
      </c>
      <c r="E15" s="31">
        <v>21.1</v>
      </c>
      <c r="F15" s="15" t="s">
        <v>0</v>
      </c>
      <c r="G15" s="16" t="s">
        <v>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</row>
    <row r="16" spans="1:124" s="5" customFormat="1">
      <c r="A16" s="11"/>
      <c r="B16" s="14">
        <v>45244</v>
      </c>
      <c r="C16" s="29">
        <v>0.71153935185429873</v>
      </c>
      <c r="D16" s="30">
        <v>107</v>
      </c>
      <c r="E16" s="31">
        <v>21.1</v>
      </c>
      <c r="F16" s="15" t="s">
        <v>0</v>
      </c>
      <c r="G16" s="16" t="s">
        <v>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</row>
    <row r="17" spans="1:124" s="5" customFormat="1">
      <c r="A17" s="11"/>
      <c r="B17" s="14">
        <v>45244</v>
      </c>
      <c r="C17" s="29">
        <v>0.71202546296262881</v>
      </c>
      <c r="D17" s="30">
        <v>115</v>
      </c>
      <c r="E17" s="31">
        <v>21.1</v>
      </c>
      <c r="F17" s="15" t="s">
        <v>0</v>
      </c>
      <c r="G17" s="16" t="s">
        <v>9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</row>
    <row r="18" spans="1:124" s="5" customFormat="1">
      <c r="A18" s="11"/>
      <c r="B18" s="14">
        <v>45244</v>
      </c>
      <c r="C18" s="29">
        <v>0.71250000000145519</v>
      </c>
      <c r="D18" s="30">
        <v>82</v>
      </c>
      <c r="E18" s="31">
        <v>21.1</v>
      </c>
      <c r="F18" s="15" t="s">
        <v>0</v>
      </c>
      <c r="G18" s="16" t="s">
        <v>9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</row>
    <row r="19" spans="1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1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1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1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1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1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1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1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1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1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1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1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1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1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DM383" s="1"/>
      <c r="DN383" s="1"/>
      <c r="DO383" s="1"/>
      <c r="DP383" s="1"/>
      <c r="DQ383" s="1"/>
      <c r="DR383" s="1"/>
      <c r="DS383" s="1"/>
      <c r="DT383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90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+SUM(D8:D17)</f>
        <v>1027</v>
      </c>
      <c r="E7" s="23">
        <f>+SUMPRODUCT(D8:D1543,E8:E1543)/D7</f>
        <v>20.88763388510224</v>
      </c>
      <c r="F7" s="8" t="s">
        <v>0</v>
      </c>
      <c r="G7" s="6" t="s">
        <v>9</v>
      </c>
    </row>
    <row r="8" spans="1:124" s="5" customFormat="1">
      <c r="A8" s="11"/>
      <c r="B8" s="14">
        <v>45245</v>
      </c>
      <c r="C8" s="29">
        <v>0.41738425925723277</v>
      </c>
      <c r="D8" s="30">
        <v>239</v>
      </c>
      <c r="E8" s="31">
        <v>21.2</v>
      </c>
      <c r="F8" s="32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45245</v>
      </c>
      <c r="C9" s="29">
        <v>0.41738425925723277</v>
      </c>
      <c r="D9" s="30">
        <v>9</v>
      </c>
      <c r="E9" s="31">
        <v>21.2</v>
      </c>
      <c r="F9" s="32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45245</v>
      </c>
      <c r="C10" s="29">
        <v>0.41738425925723277</v>
      </c>
      <c r="D10" s="30">
        <v>2</v>
      </c>
      <c r="E10" s="31">
        <v>21.2</v>
      </c>
      <c r="F10" s="32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45245</v>
      </c>
      <c r="C11" s="29">
        <v>0.46250000000145519</v>
      </c>
      <c r="D11" s="30">
        <v>150</v>
      </c>
      <c r="E11" s="31">
        <v>20.8</v>
      </c>
      <c r="F11" s="32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45245</v>
      </c>
      <c r="C12" s="29">
        <v>0.47177083333372138</v>
      </c>
      <c r="D12" s="30">
        <v>100</v>
      </c>
      <c r="E12" s="31">
        <v>20.7</v>
      </c>
      <c r="F12" s="32" t="s">
        <v>0</v>
      </c>
      <c r="G12" s="16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45245</v>
      </c>
      <c r="C13" s="29">
        <v>0.71240740740904585</v>
      </c>
      <c r="D13" s="30">
        <v>113</v>
      </c>
      <c r="E13" s="31">
        <v>20.8</v>
      </c>
      <c r="F13" s="32" t="s">
        <v>0</v>
      </c>
      <c r="G13" s="16" t="s">
        <v>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 s="5" customFormat="1">
      <c r="A14" s="11"/>
      <c r="B14" s="14">
        <v>45245</v>
      </c>
      <c r="C14" s="29">
        <v>0.71293981481721858</v>
      </c>
      <c r="D14" s="30">
        <v>136</v>
      </c>
      <c r="E14" s="31">
        <v>20.8</v>
      </c>
      <c r="F14" s="32" t="s">
        <v>0</v>
      </c>
      <c r="G14" s="16" t="s">
        <v>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</row>
    <row r="15" spans="1:124" s="5" customFormat="1">
      <c r="A15" s="11"/>
      <c r="B15" s="14">
        <v>45245</v>
      </c>
      <c r="C15" s="29">
        <v>0.713414351848769</v>
      </c>
      <c r="D15" s="30">
        <v>136</v>
      </c>
      <c r="E15" s="31">
        <v>20.8</v>
      </c>
      <c r="F15" s="32" t="s">
        <v>0</v>
      </c>
      <c r="G15" s="16" t="s">
        <v>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</row>
    <row r="16" spans="1:124" s="5" customFormat="1">
      <c r="A16" s="11"/>
      <c r="B16" s="14">
        <v>45245</v>
      </c>
      <c r="C16" s="29">
        <v>0.71390046296437504</v>
      </c>
      <c r="D16" s="30">
        <v>136</v>
      </c>
      <c r="E16" s="31">
        <v>20.8</v>
      </c>
      <c r="F16" s="32" t="s">
        <v>0</v>
      </c>
      <c r="G16" s="16" t="s">
        <v>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</row>
    <row r="17" spans="1:124" s="5" customFormat="1">
      <c r="A17" s="11"/>
      <c r="B17" s="14">
        <v>45245</v>
      </c>
      <c r="C17" s="29">
        <v>0.71436342592642177</v>
      </c>
      <c r="D17" s="30">
        <v>6</v>
      </c>
      <c r="E17" s="31">
        <v>20.8</v>
      </c>
      <c r="F17" s="32" t="s">
        <v>0</v>
      </c>
      <c r="G17" s="16" t="s">
        <v>9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</row>
    <row r="18" spans="1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1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1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1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1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1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1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1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1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1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1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1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1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1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1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8"/>
      <c r="D329" s="19"/>
      <c r="E329" s="20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E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95DC1-A0F2-4EF0-AEA7-14E3E1ED56D5}">
  <sheetPr>
    <pageSetUpPr fitToPage="1"/>
  </sheetPr>
  <dimension ref="A1:DT395"/>
  <sheetViews>
    <sheetView showGridLines="0" zoomScaleNormal="100" workbookViewId="0">
      <selection activeCell="E21" sqref="E21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+SUM(D8:D18)</f>
        <v>1038</v>
      </c>
      <c r="E7" s="23">
        <f>+SUMPRODUCT(D8:D1544,E8:E1544)/D7</f>
        <v>20.954142581888249</v>
      </c>
      <c r="F7" s="8" t="s">
        <v>0</v>
      </c>
      <c r="G7" s="6" t="s">
        <v>9</v>
      </c>
    </row>
    <row r="8" spans="1:124" s="5" customFormat="1">
      <c r="A8" s="11"/>
      <c r="B8" s="14">
        <v>45246</v>
      </c>
      <c r="C8" s="29">
        <v>0.43798611110833008</v>
      </c>
      <c r="D8" s="30">
        <v>123</v>
      </c>
      <c r="E8" s="31">
        <v>21.2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45246</v>
      </c>
      <c r="C9" s="29">
        <v>0.43843750000087311</v>
      </c>
      <c r="D9" s="30">
        <v>77</v>
      </c>
      <c r="E9" s="31">
        <v>21.2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45246</v>
      </c>
      <c r="C10" s="29">
        <v>0.50844907407736173</v>
      </c>
      <c r="D10" s="30">
        <v>105</v>
      </c>
      <c r="E10" s="31">
        <v>21.2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45246</v>
      </c>
      <c r="C11" s="29">
        <v>0.50892361110891216</v>
      </c>
      <c r="D11" s="30">
        <v>95</v>
      </c>
      <c r="E11" s="31">
        <v>21.2</v>
      </c>
      <c r="F11" s="15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45246</v>
      </c>
      <c r="C12" s="29">
        <v>0.64718749999883585</v>
      </c>
      <c r="D12" s="30">
        <v>140</v>
      </c>
      <c r="E12" s="31">
        <v>20.8</v>
      </c>
      <c r="F12" s="15" t="s">
        <v>0</v>
      </c>
      <c r="G12" s="16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45246</v>
      </c>
      <c r="C13" s="29">
        <v>0.6471990740756155</v>
      </c>
      <c r="D13" s="30">
        <v>60</v>
      </c>
      <c r="E13" s="31">
        <v>20.8</v>
      </c>
      <c r="F13" s="15" t="s">
        <v>0</v>
      </c>
      <c r="G13" s="16" t="s">
        <v>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 s="5" customFormat="1">
      <c r="A14" s="11"/>
      <c r="B14" s="14">
        <v>45246</v>
      </c>
      <c r="C14" s="29">
        <v>0.70922453703678912</v>
      </c>
      <c r="D14" s="30">
        <v>438</v>
      </c>
      <c r="E14" s="31">
        <v>20.8</v>
      </c>
      <c r="F14" s="15" t="s">
        <v>0</v>
      </c>
      <c r="G14" s="16" t="s">
        <v>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M222" s="25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M223" s="25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M224" s="25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M225" s="25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M226" s="25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8"/>
      <c r="D329" s="19"/>
      <c r="E329" s="20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18"/>
      <c r="C330" s="18"/>
      <c r="D330" s="19"/>
      <c r="E330" s="20"/>
      <c r="F330" s="17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18"/>
      <c r="C331" s="18"/>
      <c r="D331" s="19"/>
      <c r="E331" s="20"/>
      <c r="F331" s="17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18"/>
      <c r="C332" s="18"/>
      <c r="D332" s="19"/>
      <c r="E332" s="20"/>
      <c r="F332" s="17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18"/>
      <c r="C333" s="18"/>
      <c r="D333" s="19"/>
      <c r="E333" s="20"/>
      <c r="F333" s="17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18"/>
      <c r="C334" s="18"/>
      <c r="D334" s="19"/>
      <c r="E334" s="20"/>
      <c r="F334" s="17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E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1"/>
      <c r="C390" s="21"/>
      <c r="D390" s="21"/>
      <c r="E390" s="21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1"/>
      <c r="C391" s="21"/>
      <c r="D391" s="21"/>
      <c r="E391" s="21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1"/>
      <c r="C392" s="21"/>
      <c r="D392" s="21"/>
      <c r="E392" s="21"/>
      <c r="DM392" s="1"/>
      <c r="DN392" s="1"/>
      <c r="DO392" s="1"/>
      <c r="DP392" s="1"/>
      <c r="DQ392" s="1"/>
      <c r="DR392" s="1"/>
      <c r="DS392" s="1"/>
      <c r="DT392" s="1"/>
    </row>
    <row r="393" spans="2:124">
      <c r="B393" s="21"/>
      <c r="C393" s="21"/>
      <c r="D393" s="21"/>
      <c r="E393" s="21"/>
      <c r="DM393" s="1"/>
      <c r="DN393" s="1"/>
      <c r="DO393" s="1"/>
      <c r="DP393" s="1"/>
      <c r="DQ393" s="1"/>
      <c r="DR393" s="1"/>
      <c r="DS393" s="1"/>
      <c r="DT393" s="1"/>
    </row>
    <row r="394" spans="2:124">
      <c r="B394" s="21"/>
      <c r="C394" s="21"/>
      <c r="D394" s="21"/>
      <c r="E394" s="21"/>
      <c r="DM394" s="1"/>
      <c r="DN394" s="1"/>
      <c r="DO394" s="1"/>
      <c r="DP394" s="1"/>
      <c r="DQ394" s="1"/>
      <c r="DR394" s="1"/>
      <c r="DS394" s="1"/>
      <c r="DT394" s="1"/>
    </row>
    <row r="395" spans="2:124">
      <c r="DM395" s="1"/>
      <c r="DN395" s="1"/>
      <c r="DO395" s="1"/>
      <c r="DP395" s="1"/>
      <c r="DQ395" s="1"/>
      <c r="DR395" s="1"/>
      <c r="DS395" s="1"/>
      <c r="DT395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15D9-C8E6-4760-9008-8094C8CBC23D}">
  <sheetPr>
    <pageSetUpPr fitToPage="1"/>
  </sheetPr>
  <dimension ref="A1:DT389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+SUM(D8:D13)</f>
        <v>1014</v>
      </c>
      <c r="E7" s="23">
        <f>+SUMPRODUCT(D8:D1542,E8:E1542)/D7</f>
        <v>20.960552268244577</v>
      </c>
      <c r="F7" s="8" t="s">
        <v>0</v>
      </c>
      <c r="G7" s="6" t="s">
        <v>9</v>
      </c>
    </row>
    <row r="8" spans="1:124" s="5" customFormat="1">
      <c r="A8" s="11"/>
      <c r="B8" s="14">
        <v>45247</v>
      </c>
      <c r="C8" s="29">
        <v>0.38625000000320142</v>
      </c>
      <c r="D8" s="30">
        <v>200</v>
      </c>
      <c r="E8" s="31">
        <v>20.8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45247</v>
      </c>
      <c r="C9" s="29">
        <v>0.45954861111385981</v>
      </c>
      <c r="D9" s="30">
        <v>114</v>
      </c>
      <c r="E9" s="31">
        <v>21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45247</v>
      </c>
      <c r="C10" s="29">
        <v>0.46001157407590654</v>
      </c>
      <c r="D10" s="30">
        <v>86</v>
      </c>
      <c r="E10" s="31">
        <v>21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45247</v>
      </c>
      <c r="C11" s="29">
        <v>0.61994212962599704</v>
      </c>
      <c r="D11" s="30">
        <v>200</v>
      </c>
      <c r="E11" s="31">
        <v>21</v>
      </c>
      <c r="F11" s="15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45247</v>
      </c>
      <c r="C12" s="29">
        <v>0.6808912037013215</v>
      </c>
      <c r="D12" s="30">
        <v>120</v>
      </c>
      <c r="E12" s="31">
        <v>21</v>
      </c>
      <c r="F12" s="15" t="s">
        <v>0</v>
      </c>
      <c r="G12" s="16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45247</v>
      </c>
      <c r="C13" s="29">
        <v>0.68104166666307719</v>
      </c>
      <c r="D13" s="30">
        <v>294</v>
      </c>
      <c r="E13" s="31">
        <v>21</v>
      </c>
      <c r="F13" s="15" t="s">
        <v>0</v>
      </c>
      <c r="G13" s="16" t="s">
        <v>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DM389" s="1"/>
      <c r="DN389" s="1"/>
      <c r="DO389" s="1"/>
      <c r="DP389" s="1"/>
      <c r="DQ389" s="1"/>
      <c r="DR389" s="1"/>
      <c r="DS389" s="1"/>
      <c r="DT389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8</vt:i4>
      </vt:variant>
    </vt:vector>
  </HeadingPairs>
  <TitlesOfParts>
    <vt:vector size="14" baseType="lpstr">
      <vt:lpstr>Wochenübersicht</vt:lpstr>
      <vt:lpstr>Details 2023-11-13</vt:lpstr>
      <vt:lpstr>Details 2023-11-14</vt:lpstr>
      <vt:lpstr>Details 2023-11-15</vt:lpstr>
      <vt:lpstr>Details 2023-11-16</vt:lpstr>
      <vt:lpstr>Details 2023-11-17</vt:lpstr>
      <vt:lpstr>'Details 2023-11-16'!Druckbereich</vt:lpstr>
      <vt:lpstr>Wochenübersicht!Druckbereich</vt:lpstr>
      <vt:lpstr>'Details 2023-11-13'!Drucktitel</vt:lpstr>
      <vt:lpstr>'Details 2023-11-14'!Drucktitel</vt:lpstr>
      <vt:lpstr>'Details 2023-11-15'!Drucktitel</vt:lpstr>
      <vt:lpstr>'Details 2023-11-16'!Drucktitel</vt:lpstr>
      <vt:lpstr>'Details 2023-11-17'!Drucktitel</vt:lpstr>
      <vt:lpstr>Wochenübersicht!Drucktitel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2023-11-20T07:09:32Z</dcterms:modified>
</cp:coreProperties>
</file>